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202" activeTab="0"/>
  </bookViews>
  <sheets>
    <sheet name="forma 1" sheetId="1" r:id="rId1"/>
  </sheets>
  <definedNames>
    <definedName name="_xlnm.Print_Titles" localSheetId="0">'forma 1'!$3:$5</definedName>
    <definedName name="_xlnm.Print_Area" localSheetId="0">'forma 1'!$A$1:$R$153</definedName>
  </definedNames>
  <calcPr fullCalcOnLoad="1"/>
</workbook>
</file>

<file path=xl/sharedStrings.xml><?xml version="1.0" encoding="utf-8"?>
<sst xmlns="http://schemas.openxmlformats.org/spreadsheetml/2006/main" count="272" uniqueCount="233">
  <si>
    <t>komli</t>
  </si>
  <si>
    <t>suli</t>
  </si>
  <si>
    <t>misaRebi Tanxa</t>
  </si>
  <si>
    <t>samuSaoebis Semsrulebeli</t>
  </si>
  <si>
    <t>sofeli</t>
  </si>
  <si>
    <t>dawyebis</t>
  </si>
  <si>
    <t>dasrulebis</t>
  </si>
  <si>
    <t>jami</t>
  </si>
  <si>
    <r>
      <t xml:space="preserve">mimdinareobis </t>
    </r>
    <r>
      <rPr>
        <b/>
        <sz val="14"/>
        <rFont val="AcadNusx"/>
        <family val="0"/>
      </rPr>
      <t>%</t>
    </r>
  </si>
  <si>
    <t>Sesrulebis vadebi xelSekrulebiT</t>
  </si>
  <si>
    <t>Rirebuleba</t>
  </si>
  <si>
    <t>mTliani Rirebuleba</t>
  </si>
  <si>
    <t>dasaqmebulTa raodenoba</t>
  </si>
  <si>
    <t>Temi</t>
  </si>
  <si>
    <t>RonisZiebis dasaxeleba</t>
  </si>
  <si>
    <t xml:space="preserve">          daba oCxamuri</t>
  </si>
  <si>
    <t>daba oCxamuri</t>
  </si>
  <si>
    <t xml:space="preserve">   daba Caqvi</t>
  </si>
  <si>
    <t>daba Caqvi</t>
  </si>
  <si>
    <t>buknari</t>
  </si>
  <si>
    <t>saxalvaSo</t>
  </si>
  <si>
    <t xml:space="preserve">  alambris Temi</t>
  </si>
  <si>
    <t>alambari</t>
  </si>
  <si>
    <t>zeda kondiTi</t>
  </si>
  <si>
    <t>aWyvisTavi</t>
  </si>
  <si>
    <t>boboyvaTis Temi</t>
  </si>
  <si>
    <t>boboyvaTi</t>
  </si>
  <si>
    <t>qveda dagva</t>
  </si>
  <si>
    <t>gvaras Temi</t>
  </si>
  <si>
    <t>gvara</t>
  </si>
  <si>
    <t>qveda kondiTi</t>
  </si>
  <si>
    <t>dagvas Temi</t>
  </si>
  <si>
    <t>dagva</t>
  </si>
  <si>
    <t>zeniTi</t>
  </si>
  <si>
    <t xml:space="preserve">     kvirikes Temi</t>
  </si>
  <si>
    <t>kvirike</t>
  </si>
  <si>
    <t>qv. Kkvirike</t>
  </si>
  <si>
    <t>zeda kvirike</t>
  </si>
  <si>
    <t>leRvas Temi</t>
  </si>
  <si>
    <t>leRva</t>
  </si>
  <si>
    <t>squra</t>
  </si>
  <si>
    <t>cxrafona</t>
  </si>
  <si>
    <t>muxaestates Temi</t>
  </si>
  <si>
    <t>muxaestate</t>
  </si>
  <si>
    <t>wyavroka</t>
  </si>
  <si>
    <t>saCinos Temi</t>
  </si>
  <si>
    <t>saCino</t>
  </si>
  <si>
    <t>qveda aWyva</t>
  </si>
  <si>
    <t>zeda aWyva</t>
  </si>
  <si>
    <t>qaquTis Temi</t>
  </si>
  <si>
    <t>qaquTi</t>
  </si>
  <si>
    <t>nacxavatebi</t>
  </si>
  <si>
    <t>aWi</t>
  </si>
  <si>
    <t>sofel qobuleTis Temi</t>
  </si>
  <si>
    <t>sof.qobuleTi</t>
  </si>
  <si>
    <t>zeda sameba</t>
  </si>
  <si>
    <t>koxi</t>
  </si>
  <si>
    <t>Caisubani</t>
  </si>
  <si>
    <t>cixisZiris Temi</t>
  </si>
  <si>
    <t>cixisZiri</t>
  </si>
  <si>
    <t>stalinis ubani</t>
  </si>
  <si>
    <t>SuaRele</t>
  </si>
  <si>
    <t>WaxaTis Temi</t>
  </si>
  <si>
    <t>WaxaTi</t>
  </si>
  <si>
    <t>didvake (koxix dasaxleba)</t>
  </si>
  <si>
    <t>oxtomi</t>
  </si>
  <si>
    <t>varjanauli</t>
  </si>
  <si>
    <t>kakuCa</t>
  </si>
  <si>
    <t>keWieTi</t>
  </si>
  <si>
    <t>kobalauri</t>
  </si>
  <si>
    <t>tyemakaravi</t>
  </si>
  <si>
    <t>xino (Tikeris dasaxleba)</t>
  </si>
  <si>
    <t>xalas Temi</t>
  </si>
  <si>
    <t>xala</t>
  </si>
  <si>
    <t>CaqvisTavi</t>
  </si>
  <si>
    <t>gorgaZeebi</t>
  </si>
  <si>
    <t>xucubnis Temi</t>
  </si>
  <si>
    <t>xucubani</t>
  </si>
  <si>
    <t>qveda sameba</t>
  </si>
  <si>
    <t>nakaiZeebi</t>
  </si>
  <si>
    <t>sul jami</t>
  </si>
  <si>
    <t xml:space="preserve">maT Soris </t>
  </si>
  <si>
    <t xml:space="preserve"> saproeqto </t>
  </si>
  <si>
    <t>teqnik. zedamxedveli</t>
  </si>
  <si>
    <t xml:space="preserve">     zeniTis Temi</t>
  </si>
  <si>
    <t>N</t>
  </si>
  <si>
    <t xml:space="preserve"> axali mosacdelis mSenebloba</t>
  </si>
  <si>
    <t xml:space="preserve"> wylis milebis SeZena(1000m 90mm-ni)</t>
  </si>
  <si>
    <t xml:space="preserve"> aguris dasaxlebaSi mini stadionis mSenebloba</t>
  </si>
  <si>
    <t xml:space="preserve"> mini stadionis mSenebloba</t>
  </si>
  <si>
    <t xml:space="preserve"> arsebuli sportuli moednebis reabilitacia</t>
  </si>
  <si>
    <t>. soflis centrSi bilikebisa da veteranTa memorialuri dafis aRdgena</t>
  </si>
  <si>
    <t xml:space="preserve"> soflis centraluri gzis ganaTeba</t>
  </si>
  <si>
    <t xml:space="preserve"> ekliani mavTulis SeZena saxnavi farTobebis SesaRobaT</t>
  </si>
  <si>
    <t xml:space="preserve"> kulturis saxlisa da ezos teritoriis keTilmowyoba</t>
  </si>
  <si>
    <t xml:space="preserve"> wylis saTave nagebobis SekeTeba</t>
  </si>
  <si>
    <t xml:space="preserve"> ambulatoriasa da kulturis saxlSi bunebrivi airis Seyvana</t>
  </si>
  <si>
    <t xml:space="preserve"> saqvabes mSenebloba ambulatoriisaTvis</t>
  </si>
  <si>
    <t xml:space="preserve"> mini stadionisa da centris ganaTebis mowyoba</t>
  </si>
  <si>
    <t xml:space="preserve"> dagvis 9 wliani skolis saxuravis Secvla</t>
  </si>
  <si>
    <t xml:space="preserve"> wylis milebis SeZena(1500m-75mm, 200m-50mm, 1000m-32mm)</t>
  </si>
  <si>
    <t xml:space="preserve"> me-3 brigadaSi axali mosacdelis mSenebloba</t>
  </si>
  <si>
    <t xml:space="preserve"> xidebze moajirebis aRdgena</t>
  </si>
  <si>
    <t xml:space="preserve"> oTxi axali mosacdelis mSenebloba</t>
  </si>
  <si>
    <t xml:space="preserve"> mesxiZeebis ubanSi 1000m 50mm-ni, 3000m 32mm-ni wylis milebis SeZena</t>
  </si>
  <si>
    <t xml:space="preserve"> 1500m 32mm-ni, 1000m 25mm-ni, 1000m 50mm-ni, 500m 100mm-ni wylis milebis SeZena</t>
  </si>
  <si>
    <t xml:space="preserve"> 1000m 50mm-ni,2000m 32mm-ni, 1000m 25mm-ni wylis milebis SeZena</t>
  </si>
  <si>
    <t xml:space="preserve"> ori axali mosacdelis mSenebloba</t>
  </si>
  <si>
    <t xml:space="preserve"> sasmeli wylis milebis SeZena,(800m-25mm,2700m-32mm, 300m-40mm, 2100m-50mm, 2100m-63mm, 1500m-75mm)</t>
  </si>
  <si>
    <t xml:space="preserve"> sayane farTobebisaTvis ekliani mavTulis SeZena, </t>
  </si>
  <si>
    <t xml:space="preserve">  mini-stadionisa da soflis centris ganaTeba     </t>
  </si>
  <si>
    <t xml:space="preserve"> wylis 180 tn-ni rezervuarebis reabilitaciis dasruleba</t>
  </si>
  <si>
    <t xml:space="preserve"> sami axali aguris mosacdelis mSenebloba</t>
  </si>
  <si>
    <t xml:space="preserve">  oTxi  mosacdelis mSenebloba,         </t>
  </si>
  <si>
    <t xml:space="preserve"> 1100m 70 mm-ni wylis milis SeZena, </t>
  </si>
  <si>
    <t xml:space="preserve">  2000 m 70 mm-ni, 1500m 32mm-ni wylis milebis SeZena, </t>
  </si>
  <si>
    <t xml:space="preserve"> axali mosacdelis mSenebloba, </t>
  </si>
  <si>
    <t xml:space="preserve"> axali mosacdelis mSenebloba.          </t>
  </si>
  <si>
    <t xml:space="preserve">   gare ganaTebis mowyoba           </t>
  </si>
  <si>
    <t xml:space="preserve"> mini stadionis reabilitacia     </t>
  </si>
  <si>
    <t xml:space="preserve"> mini-stadionis reabilitacia            </t>
  </si>
  <si>
    <t xml:space="preserve"> arsebuli mosacdelis reabilitacia</t>
  </si>
  <si>
    <t xml:space="preserve">  gare ganaTebis mowyoba         </t>
  </si>
  <si>
    <t xml:space="preserve"> eqvsi axali mosacdelebis mowyoba </t>
  </si>
  <si>
    <t xml:space="preserve"> soflis klubis remonti da inventaris SeZena,                               </t>
  </si>
  <si>
    <t xml:space="preserve"> sabavSvo baRSi atraqcionebis mowyoba.</t>
  </si>
  <si>
    <t xml:space="preserve"> soflis centrSi skveris gakeTeba</t>
  </si>
  <si>
    <t xml:space="preserve"> soflis klubis remonti, </t>
  </si>
  <si>
    <t xml:space="preserve">  soflis klubis reabilitaciis gagrZeleba, </t>
  </si>
  <si>
    <t xml:space="preserve"> 1500 m 32-mm-ni wylis mili</t>
  </si>
  <si>
    <t xml:space="preserve"> axali mosacdelis mSenebloba     </t>
  </si>
  <si>
    <t xml:space="preserve">  1 km Sida gzis SekeTeba,           </t>
  </si>
  <si>
    <t xml:space="preserve">  sasaflaos SemoRobva,        </t>
  </si>
  <si>
    <t xml:space="preserve"> kulturis saxlis reabilitaciis dawyeba                                           </t>
  </si>
  <si>
    <t xml:space="preserve"> sazogadoebrivi sapirfareSos mSenebloba            </t>
  </si>
  <si>
    <t xml:space="preserve"> sajaro skolis  sportiuli darbazis remonti,                  </t>
  </si>
  <si>
    <t xml:space="preserve"> nakaiZeebSi mini stadionis mSenebloba</t>
  </si>
  <si>
    <t xml:space="preserve">  wylis milebze saketebis SeZena(2400m 32mm-ni, )</t>
  </si>
  <si>
    <t xml:space="preserve"> wylis milebis SeZena,  (100m 50mm-ni, 3500m 0,25mm-ni)</t>
  </si>
  <si>
    <t>wylis milebis SeZena (600m 32mm-ni , 1100m 40mm-ni, )</t>
  </si>
  <si>
    <t xml:space="preserve"> sasmeli wylis milebis SeZena (900m 50mm-ni, 600m 32mm-ni, 1800m 40mm-ni, 800m 25mm-ni)</t>
  </si>
  <si>
    <t xml:space="preserve"> wylis milebis SeZena (1500m 40mm-ni, 1600m 32mm-ni)</t>
  </si>
  <si>
    <t>aWis skolis wina fasadis mopirkeTeba gondoliniT</t>
  </si>
  <si>
    <t xml:space="preserve">  ori axali mosacdelis mSenebloba soflis centrSi, </t>
  </si>
  <si>
    <t xml:space="preserve"> wylis milebis SeZena((2000m-32mm, 12000m-25mm, 1500m-40mm, 2000m-50mm)</t>
  </si>
  <si>
    <t>gogmaCauri</t>
  </si>
  <si>
    <t>wylis milebis SeZena (300m 50mm-ni, 2900m 32mm-ni)</t>
  </si>
  <si>
    <t xml:space="preserve">  wylis milebis SeZena (1720m 32mm-ni)</t>
  </si>
  <si>
    <t xml:space="preserve">  axali mosacdelis mSenebloba</t>
  </si>
  <si>
    <t xml:space="preserve"> jixanjurSi mini stadionis mSenebloba</t>
  </si>
  <si>
    <t xml:space="preserve"> jixanjurSi axali mosacdelis mSenebloba</t>
  </si>
  <si>
    <t xml:space="preserve"> cecxlaurSi mini stadionis mSenebloba</t>
  </si>
  <si>
    <t xml:space="preserve"> cecxlaurSi sazogadoebrivi tualetis mSenebloba</t>
  </si>
  <si>
    <t xml:space="preserve"> cecxlaurSi axali mosacdelis mSenebloba</t>
  </si>
  <si>
    <t xml:space="preserve"> oCxamurSi axali mosacdelis mSenebloba</t>
  </si>
  <si>
    <t xml:space="preserve"> oCxamurSi sazogadoebrivi tualetis mSenebloba</t>
  </si>
  <si>
    <t xml:space="preserve"> oCxamurSi agvistos omSi daRupulTa memorialis mowyoba</t>
  </si>
  <si>
    <t xml:space="preserve"> wylis milebis SeZena(4000m 50mm-ni, 300m 32mm-ni)</t>
  </si>
  <si>
    <t xml:space="preserve"> kulturis saxlis remonti </t>
  </si>
  <si>
    <t>axali mosacdelis mSenebloba</t>
  </si>
  <si>
    <t>soflis klubisaTvis inventaris SeZena</t>
  </si>
  <si>
    <t>`</t>
  </si>
  <si>
    <t xml:space="preserve">  wylis milebis SeZena ( 4470m 32mm-ni)</t>
  </si>
  <si>
    <t xml:space="preserve"> sami axali mosacdelis mSenebloba</t>
  </si>
  <si>
    <t>sajaro skolis sportuli darbazis iatakis reabilitacia</t>
  </si>
  <si>
    <t>soflis centris ganaTebis mowyoba</t>
  </si>
  <si>
    <t>ekliani mavTulis SeZena saxnavi farTobebis SesaRobad</t>
  </si>
  <si>
    <t>arsebuli mosacdelis remonti</t>
  </si>
  <si>
    <t xml:space="preserve"> axali  mosacdelis mSenebloba</t>
  </si>
  <si>
    <t xml:space="preserve">  wylis milis SeZena, 2500m 50mm-ni, 500m 25mm-ni (110 mm-ni 40 cali, 75mm-ni 50 cali) polieTilenis samkapebis SeZena   </t>
  </si>
  <si>
    <t xml:space="preserve"> mravalbiniani sacxovrebeli saxlebis ezoebis ganaTeba</t>
  </si>
  <si>
    <t>aRmaSeneblis quCis trotuaris mowyoba</t>
  </si>
  <si>
    <t>dabis centrSi sapirfareSos mSenebloba</t>
  </si>
  <si>
    <t>sajaro skolis Robis reabilitacia</t>
  </si>
  <si>
    <t>mosaxleobasTan damakavSirebeli kibeebis aRdgena da ganaTeba</t>
  </si>
  <si>
    <t xml:space="preserve"> wylis debetis Sesavsebad  2 axali avzis SeZena </t>
  </si>
  <si>
    <t>sasaflaos SemoRobva</t>
  </si>
  <si>
    <t>wylis milebis SeZena samedicino punqtisaTvis(2600m 25mm-ni)</t>
  </si>
  <si>
    <t xml:space="preserve"> kulturis saxlis reabilitacia da inventaris SeZena                           </t>
  </si>
  <si>
    <t xml:space="preserve"> Temis kulturis saxlisTvis musikaluri aparaturisa da inventaris   SeZena.     </t>
  </si>
  <si>
    <t xml:space="preserve"> 1250m 50 mm-ni wylis milebis SeZena,     </t>
  </si>
  <si>
    <t xml:space="preserve"> 550m 110 mm-ni, 70mm 200mm-ni,1000m 50mm-ni milebis SeZena             </t>
  </si>
  <si>
    <t xml:space="preserve">  axali mosacdelis aSeneba,         </t>
  </si>
  <si>
    <t>10200 m 32 mm-ni wylis mili, 600m 40mm-ni  , 2800 m 75 mm-ni wylis mili, 300m 25mm-ni 400m 50mm-ni</t>
  </si>
  <si>
    <t xml:space="preserve"> wylis milebis SeZena(700m-32mm, 1500m-50mm, 500m-75mm,1000m-25mm-ni )</t>
  </si>
  <si>
    <t xml:space="preserve"> 1900 m 50 mm-ni milis SeZena, 1300 m 75 mm-ni, 1000 m 50 mm-ni wylis milis SeZena, 1000 m 90 mm-ni wylis milebis SeZena, </t>
  </si>
  <si>
    <t>wylis milebis SeZena (350m 160mm-ni, 500m 63mm-ni, 1500m 50mm-ni, 3000m 40mm-ni)</t>
  </si>
  <si>
    <t>axali aguris mosacdelis mSenebloba</t>
  </si>
  <si>
    <t>baseinis remonti</t>
  </si>
  <si>
    <t>2500 m 32 mm-ni wylis milebis SeZena.</t>
  </si>
  <si>
    <t>sofel dividSi</t>
  </si>
  <si>
    <t>me-7 raionis moednis SemoRobva, daba CaqvSi mini moednebze dazianebuli Robis seqciebisa da ganaTebebis  aRdgena</t>
  </si>
  <si>
    <t>alambari-zeniTis mimarTulebiT, alambari-kondiTis mimarTulebiT, alambari-gvaras mimarTulebiT</t>
  </si>
  <si>
    <t>jinWaraZeebis ubani</t>
  </si>
  <si>
    <t>abulaZeebis ubanSi da laziSvilebis ubanSi</t>
  </si>
  <si>
    <t xml:space="preserve"> 250 m 63mm-ni, 200m 25mm-ni wylis milebis SeZena</t>
  </si>
  <si>
    <t>yulejiSvilebis dasaxlebaSi, muSambaZeebis dasaxlebaSi, abaSiZe-surmaniZeebis dasaxlebaSi, mesxiZeebis dasaxlebaSi</t>
  </si>
  <si>
    <t>xristo sandopulos saxlTan, maxaraZe-beriZeebis dasaxleba.</t>
  </si>
  <si>
    <t>jixanjuris dasaxleba</t>
  </si>
  <si>
    <t>qarcivaZis saxlTan</t>
  </si>
  <si>
    <t>centralur trasaze</t>
  </si>
  <si>
    <t>takiZis saxlTan</t>
  </si>
  <si>
    <t>xabazis saxlTan</t>
  </si>
  <si>
    <t>romanaZeebis dasaxleba, qaTamaZeebis dasaxleba, goxiZis saxlTan</t>
  </si>
  <si>
    <t>soflis centrSi</t>
  </si>
  <si>
    <t xml:space="preserve">TurmaniZeebis dasaxleba,skolis SesaxvevTan, miqelaZeebis dasaxleba, dumaZeebis dasaxleba </t>
  </si>
  <si>
    <t>Cais fabrikasTan</t>
  </si>
  <si>
    <t>satranspormatoro punqtTan</t>
  </si>
  <si>
    <t>velis dasaxleba, daviTuris dasaxleba, qvis xidis dasaxleba, SuamTis dasaxleba, yurSubaZeebis dasaxleba, patara goris dasaxleba.</t>
  </si>
  <si>
    <t>SaviSvilis saxlTan</t>
  </si>
  <si>
    <t>Cais fabrikis SesasvlelTan</t>
  </si>
  <si>
    <t>SubaliZeebis asaxvevTan</t>
  </si>
  <si>
    <t>tungos qarxanasTan</t>
  </si>
  <si>
    <t>leRvas goraze</t>
  </si>
  <si>
    <t>skolis gadasaxvevTan</t>
  </si>
  <si>
    <t>soflis saavtomobilo gzis dazianebuli monakveTebis betonis safariT SekeTeba</t>
  </si>
  <si>
    <t xml:space="preserve">qobuleTis municipalitetis  2011 wlis `soflis mxardaWeris programa~                                                                                                                       </t>
  </si>
  <si>
    <t>SeniSvna</t>
  </si>
  <si>
    <t>wylis milebis SeZena (700m 25mm-ni)</t>
  </si>
  <si>
    <t xml:space="preserve">2 tn-ni wylis avzis mSenebloba </t>
  </si>
  <si>
    <t xml:space="preserve"> soflis klubis (yofili administraciuli Senobis) wina fasadis SeRebva</t>
  </si>
  <si>
    <t xml:space="preserve"> soflis klubis (yofili administraciuli Senobis) remonti</t>
  </si>
  <si>
    <t xml:space="preserve"> soflis klubis (yofili administraciuli Senobisa) da ezos terotoriis keTilmowyoba </t>
  </si>
  <si>
    <t xml:space="preserve"> soflis klubis darbazis remonti</t>
  </si>
  <si>
    <t>Sida sasoflo gzebis reabilitacia(moxreSva-moSandakeba)</t>
  </si>
  <si>
    <t>oTiaSvili-baJunaiSvilebis mimarTuleba, cxomeliZe-menafireebi dacxrafona-skuras gadasasvleli.</t>
  </si>
  <si>
    <t>soflis xidis reabilitacia</t>
  </si>
  <si>
    <t>konceliZeebis dasaxlebaSi</t>
  </si>
  <si>
    <t>1500 m 32mm-ni wylis milis SeZena</t>
  </si>
  <si>
    <t xml:space="preserve"> 2200 m 25-mm-ni wylis milis SeZena</t>
  </si>
  <si>
    <t xml:space="preserve">  1000 m 25 mm-ni wylis milis SeZena</t>
  </si>
  <si>
    <t xml:space="preserve"> 2150 m 25 mm-ni wylis milis SeZena</t>
  </si>
  <si>
    <t>danarTi #1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</si>
</sst>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_(* #,##0.0_);_(* \(#,##0.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Nusx"/>
      <family val="0"/>
    </font>
    <font>
      <b/>
      <sz val="10"/>
      <name val="AcadNusx"/>
      <family val="0"/>
    </font>
    <font>
      <b/>
      <sz val="8"/>
      <name val="AcadNusx"/>
      <family val="0"/>
    </font>
    <font>
      <sz val="9"/>
      <name val="AcadNusx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AcadNusx"/>
      <family val="0"/>
    </font>
    <font>
      <b/>
      <sz val="11"/>
      <name val="AcadNusx"/>
      <family val="0"/>
    </font>
    <font>
      <b/>
      <sz val="14"/>
      <name val="AcadNusx"/>
      <family val="0"/>
    </font>
    <font>
      <sz val="10"/>
      <color indexed="63"/>
      <name val="Arial"/>
      <family val="2"/>
    </font>
    <font>
      <b/>
      <sz val="10"/>
      <color indexed="8"/>
      <name val="AcadNusx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1">
    <xf numFmtId="0" fontId="0" fillId="0" borderId="0" xfId="0" applyAlignment="1">
      <alignment/>
    </xf>
    <xf numFmtId="49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24" borderId="23" xfId="0" applyFont="1" applyFill="1" applyBorder="1" applyAlignment="1">
      <alignment horizontal="center" vertical="center" wrapText="1"/>
    </xf>
    <xf numFmtId="189" fontId="24" fillId="0" borderId="23" xfId="6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90" wrapText="1"/>
    </xf>
    <xf numFmtId="0" fontId="24" fillId="20" borderId="14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24" fillId="0" borderId="23" xfId="6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7" fillId="24" borderId="31" xfId="0" applyNumberFormat="1" applyFont="1" applyFill="1" applyBorder="1" applyAlignment="1">
      <alignment horizontal="center" vertical="center" wrapText="1"/>
    </xf>
    <xf numFmtId="1" fontId="27" fillId="24" borderId="32" xfId="0" applyNumberFormat="1" applyFont="1" applyFill="1" applyBorder="1" applyAlignment="1">
      <alignment horizontal="center" vertical="center" wrapText="1"/>
    </xf>
    <xf numFmtId="1" fontId="27" fillId="24" borderId="33" xfId="0" applyNumberFormat="1" applyFont="1" applyFill="1" applyBorder="1" applyAlignment="1">
      <alignment horizontal="center" vertical="center" wrapText="1"/>
    </xf>
    <xf numFmtId="1" fontId="27" fillId="24" borderId="34" xfId="0" applyNumberFormat="1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textRotation="90" wrapText="1"/>
    </xf>
    <xf numFmtId="1" fontId="0" fillId="0" borderId="3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1" fillId="24" borderId="40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0" fontId="27" fillId="24" borderId="23" xfId="0" applyFont="1" applyFill="1" applyBorder="1" applyAlignment="1">
      <alignment horizontal="left" vertical="center" wrapText="1"/>
    </xf>
    <xf numFmtId="1" fontId="0" fillId="20" borderId="14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1" fontId="27" fillId="24" borderId="28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right" vertical="center" wrapText="1"/>
    </xf>
    <xf numFmtId="2" fontId="21" fillId="0" borderId="43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textRotation="90" wrapText="1"/>
    </xf>
    <xf numFmtId="2" fontId="21" fillId="0" borderId="23" xfId="0" applyNumberFormat="1" applyFont="1" applyBorder="1" applyAlignment="1">
      <alignment horizontal="center" vertical="center" textRotation="90" wrapText="1"/>
    </xf>
    <xf numFmtId="2" fontId="21" fillId="0" borderId="30" xfId="0" applyNumberFormat="1" applyFont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 wrapText="1"/>
    </xf>
    <xf numFmtId="1" fontId="21" fillId="0" borderId="11" xfId="0" applyNumberFormat="1" applyFont="1" applyBorder="1" applyAlignment="1">
      <alignment horizontal="center" vertical="center" textRotation="90" wrapText="1"/>
    </xf>
    <xf numFmtId="1" fontId="21" fillId="0" borderId="14" xfId="0" applyNumberFormat="1" applyFont="1" applyBorder="1" applyAlignment="1">
      <alignment horizontal="center" vertical="center" textRotation="90" wrapText="1"/>
    </xf>
    <xf numFmtId="1" fontId="21" fillId="0" borderId="16" xfId="0" applyNumberFormat="1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textRotation="90" wrapText="1"/>
    </xf>
    <xf numFmtId="0" fontId="21" fillId="24" borderId="37" xfId="0" applyFont="1" applyFill="1" applyBorder="1" applyAlignment="1">
      <alignment horizontal="center" vertical="center" textRotation="90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textRotation="90" wrapText="1"/>
    </xf>
    <xf numFmtId="0" fontId="21" fillId="0" borderId="53" xfId="0" applyFont="1" applyBorder="1" applyAlignment="1">
      <alignment horizontal="center" vertical="center" textRotation="90" wrapText="1"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textRotation="90" wrapText="1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40" xfId="0" applyFont="1" applyFill="1" applyBorder="1" applyAlignment="1">
      <alignment horizontal="center" vertical="center" wrapText="1"/>
    </xf>
    <xf numFmtId="0" fontId="34" fillId="24" borderId="56" xfId="0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38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textRotation="90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24" borderId="22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23" xfId="0" applyNumberFormat="1" applyFont="1" applyFill="1" applyBorder="1" applyAlignment="1">
      <alignment horizontal="center" vertical="center" wrapText="1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textRotation="90" wrapText="1"/>
    </xf>
    <xf numFmtId="1" fontId="27" fillId="0" borderId="14" xfId="0" applyNumberFormat="1" applyFont="1" applyBorder="1" applyAlignment="1">
      <alignment horizontal="center" vertical="center" textRotation="90" wrapText="1"/>
    </xf>
    <xf numFmtId="1" fontId="27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43" xfId="0" applyFont="1" applyBorder="1" applyAlignment="1">
      <alignment horizontal="center" vertical="center" textRotation="90" wrapText="1"/>
    </xf>
    <xf numFmtId="0" fontId="32" fillId="0" borderId="3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88" fontId="0" fillId="0" borderId="68" xfId="0" applyNumberFormat="1" applyFont="1" applyBorder="1" applyAlignment="1">
      <alignment horizontal="center" vertical="center" wrapText="1"/>
    </xf>
    <xf numFmtId="2" fontId="0" fillId="0" borderId="69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8" fontId="0" fillId="0" borderId="72" xfId="0" applyNumberFormat="1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88" fontId="0" fillId="0" borderId="31" xfId="0" applyNumberFormat="1" applyFont="1" applyBorder="1" applyAlignment="1">
      <alignment horizontal="center" vertical="center" wrapText="1"/>
    </xf>
    <xf numFmtId="2" fontId="0" fillId="0" borderId="76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 wrapText="1"/>
    </xf>
    <xf numFmtId="2" fontId="0" fillId="0" borderId="78" xfId="0" applyNumberFormat="1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188" fontId="0" fillId="0" borderId="30" xfId="0" applyNumberFormat="1" applyFont="1" applyBorder="1" applyAlignment="1">
      <alignment horizontal="center" vertical="center" wrapText="1"/>
    </xf>
    <xf numFmtId="2" fontId="0" fillId="0" borderId="80" xfId="0" applyNumberFormat="1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1" fontId="0" fillId="0" borderId="70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textRotation="90" wrapText="1"/>
    </xf>
    <xf numFmtId="0" fontId="32" fillId="20" borderId="82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1" fontId="24" fillId="20" borderId="16" xfId="0" applyNumberFormat="1" applyFont="1" applyFill="1" applyBorder="1" applyAlignment="1">
      <alignment horizontal="center" vertical="center" wrapText="1"/>
    </xf>
    <xf numFmtId="1" fontId="24" fillId="20" borderId="21" xfId="0" applyNumberFormat="1" applyFont="1" applyFill="1" applyBorder="1" applyAlignment="1">
      <alignment horizontal="center" vertical="center" wrapText="1"/>
    </xf>
    <xf numFmtId="0" fontId="24" fillId="20" borderId="83" xfId="0" applyFont="1" applyFill="1" applyBorder="1" applyAlignment="1">
      <alignment horizontal="center" vertical="center" wrapText="1"/>
    </xf>
    <xf numFmtId="2" fontId="24" fillId="20" borderId="21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8" fontId="0" fillId="0" borderId="33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88" fontId="0" fillId="0" borderId="28" xfId="0" applyNumberFormat="1" applyFont="1" applyBorder="1" applyAlignment="1">
      <alignment horizontal="center" vertical="center" wrapText="1"/>
    </xf>
    <xf numFmtId="2" fontId="0" fillId="0" borderId="8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27" fillId="0" borderId="74" xfId="0" applyNumberFormat="1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2" fontId="0" fillId="0" borderId="87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1" fillId="20" borderId="35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1" fontId="24" fillId="2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" fontId="0" fillId="0" borderId="83" xfId="0" applyNumberFormat="1" applyFont="1" applyBorder="1" applyAlignment="1">
      <alignment horizontal="center" vertical="center" wrapText="1"/>
    </xf>
    <xf numFmtId="2" fontId="0" fillId="0" borderId="88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88" fontId="0" fillId="0" borderId="59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20" borderId="16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2" fontId="0" fillId="0" borderId="6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20" borderId="89" xfId="0" applyFont="1" applyFill="1" applyBorder="1" applyAlignment="1">
      <alignment horizontal="center" vertical="center" wrapText="1"/>
    </xf>
    <xf numFmtId="0" fontId="21" fillId="20" borderId="89" xfId="0" applyFont="1" applyFill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2" fontId="0" fillId="0" borderId="72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4" fillId="20" borderId="11" xfId="0" applyNumberFormat="1" applyFont="1" applyFill="1" applyBorder="1" applyAlignment="1">
      <alignment horizontal="center" vertical="center" wrapText="1"/>
    </xf>
    <xf numFmtId="188" fontId="0" fillId="0" borderId="9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188" fontId="0" fillId="0" borderId="91" xfId="0" applyNumberFormat="1" applyFont="1" applyBorder="1" applyAlignment="1">
      <alignment horizontal="center" vertical="center" wrapText="1"/>
    </xf>
    <xf numFmtId="2" fontId="0" fillId="0" borderId="92" xfId="0" applyNumberFormat="1" applyFont="1" applyBorder="1" applyAlignment="1">
      <alignment horizontal="center" vertical="center" wrapText="1"/>
    </xf>
    <xf numFmtId="1" fontId="0" fillId="0" borderId="93" xfId="0" applyNumberFormat="1" applyFont="1" applyBorder="1" applyAlignment="1">
      <alignment horizontal="center" vertical="center" wrapText="1"/>
    </xf>
    <xf numFmtId="2" fontId="0" fillId="0" borderId="94" xfId="0" applyNumberFormat="1" applyFont="1" applyBorder="1" applyAlignment="1">
      <alignment horizontal="center" vertical="center" wrapText="1"/>
    </xf>
    <xf numFmtId="2" fontId="0" fillId="0" borderId="9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1" fontId="24" fillId="2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2" fontId="24" fillId="0" borderId="81" xfId="0" applyNumberFormat="1" applyFont="1" applyFill="1" applyBorder="1" applyAlignment="1">
      <alignment horizontal="center" vertical="center" wrapText="1"/>
    </xf>
    <xf numFmtId="2" fontId="24" fillId="0" borderId="9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97" xfId="0" applyNumberFormat="1" applyFont="1" applyBorder="1" applyAlignment="1">
      <alignment horizontal="center" vertical="center" wrapText="1"/>
    </xf>
    <xf numFmtId="2" fontId="0" fillId="0" borderId="98" xfId="0" applyNumberFormat="1" applyFont="1" applyBorder="1" applyAlignment="1">
      <alignment horizontal="center" vertical="center" wrapText="1"/>
    </xf>
    <xf numFmtId="2" fontId="24" fillId="20" borderId="46" xfId="0" applyNumberFormat="1" applyFont="1" applyFill="1" applyBorder="1" applyAlignment="1">
      <alignment horizontal="center" vertical="center" wrapText="1"/>
    </xf>
    <xf numFmtId="2" fontId="24" fillId="20" borderId="26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188" fontId="0" fillId="0" borderId="32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4" fillId="20" borderId="14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" fontId="24" fillId="20" borderId="83" xfId="0" applyNumberFormat="1" applyFont="1" applyFill="1" applyBorder="1" applyAlignment="1">
      <alignment horizontal="center" vertical="center" wrapText="1"/>
    </xf>
    <xf numFmtId="2" fontId="24" fillId="20" borderId="20" xfId="0" applyNumberFormat="1" applyFont="1" applyFill="1" applyBorder="1" applyAlignment="1">
      <alignment horizontal="center" vertical="center" wrapText="1"/>
    </xf>
    <xf numFmtId="2" fontId="24" fillId="20" borderId="32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20" borderId="42" xfId="0" applyFont="1" applyFill="1" applyBorder="1" applyAlignment="1">
      <alignment horizontal="center" vertical="center" wrapText="1"/>
    </xf>
    <xf numFmtId="0" fontId="21" fillId="20" borderId="42" xfId="0" applyFont="1" applyFill="1" applyBorder="1" applyAlignment="1">
      <alignment horizontal="center" vertical="center" wrapText="1"/>
    </xf>
    <xf numFmtId="1" fontId="24" fillId="20" borderId="29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2" fontId="0" fillId="0" borderId="60" xfId="0" applyNumberFormat="1" applyFont="1" applyBorder="1" applyAlignment="1">
      <alignment horizontal="center" vertical="center" wrapText="1"/>
    </xf>
    <xf numFmtId="2" fontId="0" fillId="0" borderId="99" xfId="0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0" fontId="21" fillId="20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88" fontId="2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20" borderId="21" xfId="0" applyFont="1" applyFill="1" applyBorder="1" applyAlignment="1">
      <alignment horizontal="left" vertical="center" wrapText="1"/>
    </xf>
    <xf numFmtId="0" fontId="27" fillId="0" borderId="101" xfId="0" applyFont="1" applyBorder="1" applyAlignment="1">
      <alignment horizontal="left" vertical="center" wrapText="1"/>
    </xf>
    <xf numFmtId="0" fontId="27" fillId="0" borderId="102" xfId="0" applyFont="1" applyBorder="1" applyAlignment="1">
      <alignment horizontal="left" vertical="center" wrapText="1"/>
    </xf>
    <xf numFmtId="0" fontId="27" fillId="0" borderId="103" xfId="0" applyFont="1" applyBorder="1" applyAlignment="1">
      <alignment horizontal="left" vertical="center" wrapText="1"/>
    </xf>
    <xf numFmtId="0" fontId="27" fillId="0" borderId="70" xfId="0" applyFont="1" applyBorder="1" applyAlignment="1">
      <alignment horizontal="left" vertical="center" wrapText="1"/>
    </xf>
    <xf numFmtId="0" fontId="27" fillId="0" borderId="79" xfId="0" applyFont="1" applyBorder="1" applyAlignment="1">
      <alignment horizontal="left" vertical="center" wrapText="1"/>
    </xf>
    <xf numFmtId="0" fontId="27" fillId="0" borderId="81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left" vertical="center" wrapText="1"/>
    </xf>
    <xf numFmtId="0" fontId="24" fillId="20" borderId="83" xfId="0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83" xfId="0" applyFont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left" vertical="center" wrapText="1"/>
    </xf>
    <xf numFmtId="0" fontId="24" fillId="20" borderId="11" xfId="0" applyFont="1" applyFill="1" applyBorder="1" applyAlignment="1">
      <alignment horizontal="left" vertical="center" wrapText="1"/>
    </xf>
    <xf numFmtId="0" fontId="24" fillId="20" borderId="14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>
      <alignment horizontal="left" vertical="center" wrapText="1"/>
    </xf>
    <xf numFmtId="0" fontId="21" fillId="20" borderId="2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1" fillId="20" borderId="14" xfId="0" applyFont="1" applyFill="1" applyBorder="1" applyAlignment="1">
      <alignment horizontal="left" vertical="center" wrapText="1"/>
    </xf>
    <xf numFmtId="190" fontId="21" fillId="0" borderId="23" xfId="6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2" fontId="21" fillId="0" borderId="50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3"/>
  <sheetViews>
    <sheetView tabSelected="1" view="pageBreakPreview" zoomScale="75" zoomScaleSheetLayoutView="75" zoomScalePageLayoutView="0" workbookViewId="0" topLeftCell="C46">
      <selection activeCell="M65" sqref="M65"/>
    </sheetView>
  </sheetViews>
  <sheetFormatPr defaultColWidth="9.140625" defaultRowHeight="12.75"/>
  <cols>
    <col min="1" max="1" width="6.28125" style="233" hidden="1" customWidth="1"/>
    <col min="2" max="2" width="5.8515625" style="233" customWidth="1"/>
    <col min="3" max="3" width="4.7109375" style="234" customWidth="1"/>
    <col min="4" max="4" width="19.28125" style="233" customWidth="1"/>
    <col min="5" max="5" width="7.8515625" style="233" customWidth="1"/>
    <col min="6" max="6" width="6.421875" style="233" customWidth="1"/>
    <col min="7" max="7" width="9.7109375" style="235" customWidth="1"/>
    <col min="8" max="8" width="7.421875" style="236" hidden="1" customWidth="1"/>
    <col min="9" max="9" width="86.140625" style="404" customWidth="1"/>
    <col min="10" max="11" width="8.00390625" style="4" hidden="1" customWidth="1"/>
    <col min="12" max="12" width="5.57421875" style="4" hidden="1" customWidth="1"/>
    <col min="13" max="13" width="13.421875" style="58" customWidth="1"/>
    <col min="14" max="14" width="11.7109375" style="4" customWidth="1"/>
    <col min="15" max="15" width="10.8515625" style="4" customWidth="1"/>
    <col min="16" max="16" width="5.28125" style="5" hidden="1" customWidth="1"/>
    <col min="17" max="17" width="5.140625" style="5" hidden="1" customWidth="1"/>
    <col min="18" max="18" width="67.00390625" style="5" customWidth="1"/>
    <col min="19" max="16384" width="9.140625" style="233" customWidth="1"/>
  </cols>
  <sheetData>
    <row r="1" ht="17.25" customHeight="1">
      <c r="R1" s="95" t="s">
        <v>232</v>
      </c>
    </row>
    <row r="2" spans="3:18" ht="22.5" customHeight="1" thickBot="1">
      <c r="C2" s="227" t="s">
        <v>216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19.5" customHeight="1">
      <c r="A3" s="116" t="s">
        <v>85</v>
      </c>
      <c r="B3" s="119" t="s">
        <v>13</v>
      </c>
      <c r="C3" s="116" t="s">
        <v>85</v>
      </c>
      <c r="D3" s="111" t="s">
        <v>4</v>
      </c>
      <c r="E3" s="106" t="s">
        <v>0</v>
      </c>
      <c r="F3" s="106" t="s">
        <v>1</v>
      </c>
      <c r="G3" s="113" t="s">
        <v>2</v>
      </c>
      <c r="H3" s="224" t="s">
        <v>2</v>
      </c>
      <c r="I3" s="106" t="s">
        <v>14</v>
      </c>
      <c r="J3" s="121" t="s">
        <v>9</v>
      </c>
      <c r="K3" s="121"/>
      <c r="L3" s="102" t="s">
        <v>8</v>
      </c>
      <c r="M3" s="228" t="s">
        <v>10</v>
      </c>
      <c r="N3" s="229"/>
      <c r="O3" s="230"/>
      <c r="P3" s="102" t="s">
        <v>3</v>
      </c>
      <c r="Q3" s="102" t="s">
        <v>12</v>
      </c>
      <c r="R3" s="96" t="s">
        <v>217</v>
      </c>
    </row>
    <row r="4" spans="1:18" ht="22.5" customHeight="1">
      <c r="A4" s="117"/>
      <c r="B4" s="120"/>
      <c r="C4" s="117"/>
      <c r="D4" s="110"/>
      <c r="E4" s="107"/>
      <c r="F4" s="107"/>
      <c r="G4" s="114"/>
      <c r="H4" s="225"/>
      <c r="I4" s="107"/>
      <c r="J4" s="122"/>
      <c r="K4" s="122"/>
      <c r="L4" s="103"/>
      <c r="M4" s="103" t="s">
        <v>11</v>
      </c>
      <c r="N4" s="428" t="s">
        <v>81</v>
      </c>
      <c r="O4" s="429"/>
      <c r="P4" s="103"/>
      <c r="Q4" s="103"/>
      <c r="R4" s="97"/>
    </row>
    <row r="5" spans="1:18" s="237" customFormat="1" ht="75.75" customHeight="1" thickBot="1">
      <c r="A5" s="118"/>
      <c r="B5" s="112"/>
      <c r="C5" s="118"/>
      <c r="D5" s="105"/>
      <c r="E5" s="108"/>
      <c r="F5" s="108"/>
      <c r="G5" s="115"/>
      <c r="H5" s="226"/>
      <c r="I5" s="108"/>
      <c r="J5" s="44" t="s">
        <v>5</v>
      </c>
      <c r="K5" s="44" t="s">
        <v>6</v>
      </c>
      <c r="L5" s="104"/>
      <c r="M5" s="104"/>
      <c r="N5" s="430" t="s">
        <v>82</v>
      </c>
      <c r="O5" s="430" t="s">
        <v>83</v>
      </c>
      <c r="P5" s="104"/>
      <c r="Q5" s="104"/>
      <c r="R5" s="98"/>
    </row>
    <row r="6" spans="1:18" s="237" customFormat="1" ht="15" customHeight="1" thickBot="1">
      <c r="A6" s="45">
        <v>1</v>
      </c>
      <c r="B6" s="46">
        <v>2</v>
      </c>
      <c r="C6" s="45"/>
      <c r="D6" s="46">
        <v>3</v>
      </c>
      <c r="E6" s="47">
        <v>4</v>
      </c>
      <c r="F6" s="47">
        <v>5</v>
      </c>
      <c r="G6" s="91">
        <v>6</v>
      </c>
      <c r="H6" s="47">
        <v>7</v>
      </c>
      <c r="I6" s="405">
        <v>7</v>
      </c>
      <c r="J6" s="63">
        <v>8</v>
      </c>
      <c r="K6" s="63">
        <v>9</v>
      </c>
      <c r="L6" s="63">
        <v>10</v>
      </c>
      <c r="M6" s="64">
        <v>11</v>
      </c>
      <c r="N6" s="63">
        <v>12</v>
      </c>
      <c r="O6" s="63">
        <v>13</v>
      </c>
      <c r="P6" s="63">
        <v>14</v>
      </c>
      <c r="Q6" s="63">
        <v>15</v>
      </c>
      <c r="R6" s="63">
        <v>16</v>
      </c>
    </row>
    <row r="7" spans="1:18" s="237" customFormat="1" ht="25.5" customHeight="1">
      <c r="A7" s="128">
        <v>1</v>
      </c>
      <c r="B7" s="238" t="s">
        <v>15</v>
      </c>
      <c r="C7" s="239">
        <v>1</v>
      </c>
      <c r="D7" s="240" t="s">
        <v>16</v>
      </c>
      <c r="E7" s="125">
        <v>1425</v>
      </c>
      <c r="F7" s="125">
        <v>8080</v>
      </c>
      <c r="G7" s="212">
        <f>M7+M8+M9+M10+M11+M12+M13+M14+M15</f>
        <v>76964</v>
      </c>
      <c r="H7" s="77">
        <v>3500</v>
      </c>
      <c r="I7" s="406" t="s">
        <v>154</v>
      </c>
      <c r="J7" s="241"/>
      <c r="K7" s="242"/>
      <c r="L7" s="242"/>
      <c r="M7" s="77">
        <v>3500</v>
      </c>
      <c r="N7" s="243">
        <v>70</v>
      </c>
      <c r="O7" s="244">
        <v>17.5</v>
      </c>
      <c r="P7" s="245"/>
      <c r="Q7" s="242"/>
      <c r="R7" s="246" t="s">
        <v>212</v>
      </c>
    </row>
    <row r="8" spans="1:18" s="237" customFormat="1" ht="20.25" customHeight="1">
      <c r="A8" s="129"/>
      <c r="B8" s="247"/>
      <c r="C8" s="248"/>
      <c r="D8" s="249"/>
      <c r="E8" s="126"/>
      <c r="F8" s="126"/>
      <c r="G8" s="155"/>
      <c r="H8" s="49">
        <v>22000</v>
      </c>
      <c r="I8" s="407" t="s">
        <v>88</v>
      </c>
      <c r="J8" s="250"/>
      <c r="K8" s="251"/>
      <c r="L8" s="251"/>
      <c r="M8" s="49">
        <v>22000</v>
      </c>
      <c r="N8" s="252">
        <v>440</v>
      </c>
      <c r="O8" s="253">
        <v>110</v>
      </c>
      <c r="P8" s="254"/>
      <c r="Q8" s="251"/>
      <c r="R8" s="255"/>
    </row>
    <row r="9" spans="1:18" s="256" customFormat="1" ht="15.75" customHeight="1">
      <c r="A9" s="129"/>
      <c r="B9" s="247"/>
      <c r="C9" s="248"/>
      <c r="D9" s="249"/>
      <c r="E9" s="126"/>
      <c r="F9" s="126"/>
      <c r="G9" s="155"/>
      <c r="H9" s="49">
        <v>2012</v>
      </c>
      <c r="I9" s="407" t="s">
        <v>156</v>
      </c>
      <c r="J9" s="250"/>
      <c r="K9" s="251"/>
      <c r="L9" s="251"/>
      <c r="M9" s="49">
        <v>2012</v>
      </c>
      <c r="N9" s="252">
        <v>40.24</v>
      </c>
      <c r="O9" s="253">
        <v>10.06</v>
      </c>
      <c r="P9" s="251"/>
      <c r="Q9" s="251"/>
      <c r="R9" s="255"/>
    </row>
    <row r="10" spans="1:18" s="256" customFormat="1" ht="24.75" customHeight="1" thickBot="1">
      <c r="A10" s="129"/>
      <c r="B10" s="247"/>
      <c r="C10" s="248"/>
      <c r="D10" s="249"/>
      <c r="E10" s="126"/>
      <c r="F10" s="126"/>
      <c r="G10" s="155"/>
      <c r="H10" s="50">
        <v>4500</v>
      </c>
      <c r="I10" s="408" t="s">
        <v>155</v>
      </c>
      <c r="J10" s="257"/>
      <c r="K10" s="258"/>
      <c r="L10" s="258"/>
      <c r="M10" s="50">
        <v>4500</v>
      </c>
      <c r="N10" s="259">
        <v>90</v>
      </c>
      <c r="O10" s="260">
        <v>22.5</v>
      </c>
      <c r="P10" s="261"/>
      <c r="Q10" s="258"/>
      <c r="R10" s="262"/>
    </row>
    <row r="11" spans="1:18" s="256" customFormat="1" ht="20.25" customHeight="1">
      <c r="A11" s="129"/>
      <c r="B11" s="247"/>
      <c r="C11" s="248"/>
      <c r="D11" s="249"/>
      <c r="E11" s="126"/>
      <c r="F11" s="126"/>
      <c r="G11" s="155"/>
      <c r="H11" s="77">
        <v>14040</v>
      </c>
      <c r="I11" s="409" t="s">
        <v>149</v>
      </c>
      <c r="J11" s="246"/>
      <c r="K11" s="246"/>
      <c r="L11" s="246"/>
      <c r="M11" s="48">
        <v>22302</v>
      </c>
      <c r="N11" s="263">
        <v>446</v>
      </c>
      <c r="O11" s="264">
        <v>116.5</v>
      </c>
      <c r="P11" s="246"/>
      <c r="Q11" s="246"/>
      <c r="R11" s="246"/>
    </row>
    <row r="12" spans="1:18" s="256" customFormat="1" ht="24" customHeight="1" thickBot="1">
      <c r="A12" s="129"/>
      <c r="B12" s="247"/>
      <c r="C12" s="248"/>
      <c r="D12" s="249"/>
      <c r="E12" s="126"/>
      <c r="F12" s="126"/>
      <c r="G12" s="155"/>
      <c r="H12" s="55">
        <v>3500</v>
      </c>
      <c r="I12" s="410" t="s">
        <v>150</v>
      </c>
      <c r="J12" s="265"/>
      <c r="K12" s="265"/>
      <c r="L12" s="265"/>
      <c r="M12" s="50">
        <f>H12</f>
        <v>3500</v>
      </c>
      <c r="N12" s="266">
        <v>70</v>
      </c>
      <c r="O12" s="267">
        <v>17.5</v>
      </c>
      <c r="P12" s="265"/>
      <c r="Q12" s="265"/>
      <c r="R12" s="265" t="s">
        <v>213</v>
      </c>
    </row>
    <row r="13" spans="1:18" s="256" customFormat="1" ht="19.5" customHeight="1">
      <c r="A13" s="129"/>
      <c r="B13" s="247"/>
      <c r="C13" s="248"/>
      <c r="D13" s="249"/>
      <c r="E13" s="126"/>
      <c r="F13" s="126"/>
      <c r="G13" s="155"/>
      <c r="H13" s="48">
        <v>11150</v>
      </c>
      <c r="I13" s="411" t="s">
        <v>151</v>
      </c>
      <c r="J13" s="268"/>
      <c r="K13" s="268"/>
      <c r="L13" s="268"/>
      <c r="M13" s="269">
        <f>H13</f>
        <v>11150</v>
      </c>
      <c r="N13" s="243">
        <v>223</v>
      </c>
      <c r="O13" s="244">
        <v>55.75</v>
      </c>
      <c r="P13" s="268"/>
      <c r="Q13" s="268"/>
      <c r="R13" s="268"/>
    </row>
    <row r="14" spans="1:18" s="256" customFormat="1" ht="23.25" customHeight="1">
      <c r="A14" s="129"/>
      <c r="B14" s="247"/>
      <c r="C14" s="248"/>
      <c r="D14" s="249"/>
      <c r="E14" s="126"/>
      <c r="F14" s="126"/>
      <c r="G14" s="155"/>
      <c r="H14" s="49">
        <v>3500</v>
      </c>
      <c r="I14" s="412" t="s">
        <v>153</v>
      </c>
      <c r="J14" s="255"/>
      <c r="K14" s="255"/>
      <c r="L14" s="255"/>
      <c r="M14" s="269">
        <f>H14</f>
        <v>3500</v>
      </c>
      <c r="N14" s="252">
        <v>70</v>
      </c>
      <c r="O14" s="253">
        <v>17.5</v>
      </c>
      <c r="P14" s="255"/>
      <c r="Q14" s="255"/>
      <c r="R14" s="255" t="s">
        <v>214</v>
      </c>
    </row>
    <row r="15" spans="1:18" s="256" customFormat="1" ht="24.75" customHeight="1" thickBot="1">
      <c r="A15" s="129"/>
      <c r="B15" s="247"/>
      <c r="C15" s="270"/>
      <c r="D15" s="271"/>
      <c r="E15" s="127"/>
      <c r="F15" s="127"/>
      <c r="G15" s="223"/>
      <c r="H15" s="50">
        <v>4500</v>
      </c>
      <c r="I15" s="413" t="s">
        <v>152</v>
      </c>
      <c r="J15" s="262"/>
      <c r="K15" s="262"/>
      <c r="L15" s="262"/>
      <c r="M15" s="269">
        <f>H15</f>
        <v>4500</v>
      </c>
      <c r="N15" s="252">
        <v>90</v>
      </c>
      <c r="O15" s="253">
        <v>22.5</v>
      </c>
      <c r="P15" s="262"/>
      <c r="Q15" s="262"/>
      <c r="R15" s="262"/>
    </row>
    <row r="16" spans="1:18" s="256" customFormat="1" ht="22.5" customHeight="1" thickBot="1">
      <c r="A16" s="130"/>
      <c r="B16" s="272"/>
      <c r="C16" s="273"/>
      <c r="D16" s="274" t="s">
        <v>7</v>
      </c>
      <c r="E16" s="64">
        <f>E13+E11+E7</f>
        <v>1425</v>
      </c>
      <c r="F16" s="64">
        <v>8080</v>
      </c>
      <c r="G16" s="275">
        <f>SUM(G7:G15)</f>
        <v>76964</v>
      </c>
      <c r="H16" s="276">
        <f>SUM(H7:H15)</f>
        <v>68702</v>
      </c>
      <c r="I16" s="414"/>
      <c r="J16" s="277"/>
      <c r="K16" s="277"/>
      <c r="L16" s="277"/>
      <c r="M16" s="276">
        <f>SUM(M7:M15)</f>
        <v>76964</v>
      </c>
      <c r="N16" s="278">
        <f>N7+N8+N9+N10+N11+N12+N13+N14+N15</f>
        <v>1539.24</v>
      </c>
      <c r="O16" s="278">
        <f>O7+O8+O9+O10+O11+O12+O13+O14+O15</f>
        <v>389.81</v>
      </c>
      <c r="P16" s="277"/>
      <c r="Q16" s="277"/>
      <c r="R16" s="277"/>
    </row>
    <row r="17" spans="1:18" s="256" customFormat="1" ht="16.5" customHeight="1">
      <c r="A17" s="117">
        <v>2</v>
      </c>
      <c r="B17" s="141" t="s">
        <v>17</v>
      </c>
      <c r="C17" s="279">
        <v>2</v>
      </c>
      <c r="D17" s="280" t="s">
        <v>18</v>
      </c>
      <c r="E17" s="281">
        <v>2082</v>
      </c>
      <c r="F17" s="281">
        <v>8420</v>
      </c>
      <c r="G17" s="176">
        <v>79698</v>
      </c>
      <c r="H17" s="48">
        <v>68078</v>
      </c>
      <c r="I17" s="411" t="s">
        <v>170</v>
      </c>
      <c r="J17" s="268"/>
      <c r="K17" s="268"/>
      <c r="L17" s="268"/>
      <c r="M17" s="48">
        <v>22698</v>
      </c>
      <c r="N17" s="282">
        <v>454</v>
      </c>
      <c r="O17" s="253">
        <v>113.5</v>
      </c>
      <c r="P17" s="268"/>
      <c r="Q17" s="268"/>
      <c r="R17" s="268"/>
    </row>
    <row r="18" spans="1:18" s="256" customFormat="1" ht="16.5" customHeight="1">
      <c r="A18" s="117"/>
      <c r="B18" s="141"/>
      <c r="C18" s="283"/>
      <c r="D18" s="284"/>
      <c r="E18" s="126"/>
      <c r="F18" s="126"/>
      <c r="G18" s="155"/>
      <c r="H18" s="12"/>
      <c r="I18" s="415" t="s">
        <v>171</v>
      </c>
      <c r="J18" s="285"/>
      <c r="K18" s="285"/>
      <c r="L18" s="285"/>
      <c r="M18" s="12">
        <v>30000</v>
      </c>
      <c r="N18" s="286">
        <v>600</v>
      </c>
      <c r="O18" s="287">
        <v>150</v>
      </c>
      <c r="P18" s="285"/>
      <c r="Q18" s="285"/>
      <c r="R18" s="285"/>
    </row>
    <row r="19" spans="1:18" s="256" customFormat="1" ht="16.5" customHeight="1">
      <c r="A19" s="117"/>
      <c r="B19" s="141"/>
      <c r="C19" s="283"/>
      <c r="D19" s="284"/>
      <c r="E19" s="126"/>
      <c r="F19" s="126"/>
      <c r="G19" s="155"/>
      <c r="H19" s="12"/>
      <c r="I19" s="415" t="s">
        <v>172</v>
      </c>
      <c r="J19" s="285"/>
      <c r="K19" s="285"/>
      <c r="L19" s="285"/>
      <c r="M19" s="12">
        <v>8000</v>
      </c>
      <c r="N19" s="286">
        <v>160</v>
      </c>
      <c r="O19" s="287">
        <v>40</v>
      </c>
      <c r="P19" s="285"/>
      <c r="Q19" s="285"/>
      <c r="R19" s="285"/>
    </row>
    <row r="20" spans="1:18" s="256" customFormat="1" ht="30.75" customHeight="1" thickBot="1">
      <c r="A20" s="117"/>
      <c r="B20" s="141"/>
      <c r="C20" s="288"/>
      <c r="D20" s="289"/>
      <c r="E20" s="290"/>
      <c r="F20" s="290"/>
      <c r="G20" s="177"/>
      <c r="H20" s="55">
        <v>9000</v>
      </c>
      <c r="I20" s="410" t="s">
        <v>90</v>
      </c>
      <c r="J20" s="265"/>
      <c r="K20" s="265"/>
      <c r="L20" s="265"/>
      <c r="M20" s="14">
        <v>19000</v>
      </c>
      <c r="N20" s="259">
        <v>380</v>
      </c>
      <c r="O20" s="260">
        <v>95</v>
      </c>
      <c r="P20" s="265"/>
      <c r="Q20" s="265"/>
      <c r="R20" s="265" t="s">
        <v>191</v>
      </c>
    </row>
    <row r="21" spans="1:18" s="256" customFormat="1" ht="17.25" customHeight="1">
      <c r="A21" s="117"/>
      <c r="B21" s="141"/>
      <c r="C21" s="291">
        <v>3</v>
      </c>
      <c r="D21" s="280" t="s">
        <v>19</v>
      </c>
      <c r="E21" s="281">
        <v>368</v>
      </c>
      <c r="F21" s="281">
        <v>1370</v>
      </c>
      <c r="G21" s="176">
        <v>23015</v>
      </c>
      <c r="H21" s="48">
        <v>15504</v>
      </c>
      <c r="I21" s="411" t="s">
        <v>220</v>
      </c>
      <c r="J21" s="268"/>
      <c r="K21" s="268"/>
      <c r="L21" s="268"/>
      <c r="M21" s="77">
        <v>9015</v>
      </c>
      <c r="N21" s="282">
        <v>180.3</v>
      </c>
      <c r="O21" s="244">
        <v>45</v>
      </c>
      <c r="P21" s="268"/>
      <c r="Q21" s="268"/>
      <c r="R21" s="268"/>
    </row>
    <row r="22" spans="1:18" s="256" customFormat="1" ht="17.25" customHeight="1">
      <c r="A22" s="117"/>
      <c r="B22" s="141"/>
      <c r="C22" s="292"/>
      <c r="D22" s="293"/>
      <c r="E22" s="294"/>
      <c r="F22" s="294"/>
      <c r="G22" s="155"/>
      <c r="H22" s="77"/>
      <c r="I22" s="409" t="s">
        <v>173</v>
      </c>
      <c r="J22" s="246"/>
      <c r="K22" s="246"/>
      <c r="L22" s="246"/>
      <c r="M22" s="77">
        <v>3000</v>
      </c>
      <c r="N22" s="243">
        <v>60</v>
      </c>
      <c r="O22" s="244">
        <v>15</v>
      </c>
      <c r="P22" s="246"/>
      <c r="Q22" s="246"/>
      <c r="R22" s="246"/>
    </row>
    <row r="23" spans="1:18" s="256" customFormat="1" ht="23.25" customHeight="1">
      <c r="A23" s="117"/>
      <c r="B23" s="141"/>
      <c r="C23" s="292"/>
      <c r="D23" s="293"/>
      <c r="E23" s="294"/>
      <c r="F23" s="294"/>
      <c r="G23" s="155"/>
      <c r="H23" s="77"/>
      <c r="I23" s="409" t="s">
        <v>174</v>
      </c>
      <c r="J23" s="246"/>
      <c r="K23" s="246"/>
      <c r="L23" s="246"/>
      <c r="M23" s="77">
        <v>6000</v>
      </c>
      <c r="N23" s="243">
        <v>120</v>
      </c>
      <c r="O23" s="244">
        <v>30</v>
      </c>
      <c r="P23" s="246"/>
      <c r="Q23" s="246"/>
      <c r="R23" s="246"/>
    </row>
    <row r="24" spans="1:18" s="256" customFormat="1" ht="18.75" customHeight="1">
      <c r="A24" s="117"/>
      <c r="B24" s="141"/>
      <c r="C24" s="295"/>
      <c r="D24" s="296"/>
      <c r="E24" s="297"/>
      <c r="F24" s="297"/>
      <c r="G24" s="155"/>
      <c r="H24" s="49">
        <v>3000</v>
      </c>
      <c r="I24" s="412" t="s">
        <v>91</v>
      </c>
      <c r="J24" s="255"/>
      <c r="K24" s="255"/>
      <c r="L24" s="255"/>
      <c r="M24" s="77">
        <f>H24</f>
        <v>3000</v>
      </c>
      <c r="N24" s="252">
        <v>60</v>
      </c>
      <c r="O24" s="253">
        <v>15</v>
      </c>
      <c r="P24" s="298"/>
      <c r="Q24" s="255"/>
      <c r="R24" s="255"/>
    </row>
    <row r="25" spans="1:18" s="256" customFormat="1" ht="21.75" customHeight="1" thickBot="1">
      <c r="A25" s="117"/>
      <c r="B25" s="141"/>
      <c r="C25" s="299"/>
      <c r="D25" s="289"/>
      <c r="E25" s="290"/>
      <c r="F25" s="290"/>
      <c r="G25" s="155"/>
      <c r="H25" s="55">
        <v>3500</v>
      </c>
      <c r="I25" s="410" t="s">
        <v>130</v>
      </c>
      <c r="J25" s="265"/>
      <c r="K25" s="265"/>
      <c r="L25" s="265"/>
      <c r="M25" s="14">
        <v>2000</v>
      </c>
      <c r="N25" s="259">
        <v>40</v>
      </c>
      <c r="O25" s="260">
        <v>17.5</v>
      </c>
      <c r="P25" s="265"/>
      <c r="Q25" s="265"/>
      <c r="R25" s="265" t="s">
        <v>190</v>
      </c>
    </row>
    <row r="26" spans="1:18" s="303" customFormat="1" ht="27" customHeight="1" thickBot="1">
      <c r="A26" s="117"/>
      <c r="B26" s="141"/>
      <c r="C26" s="300">
        <v>4</v>
      </c>
      <c r="D26" s="301" t="s">
        <v>20</v>
      </c>
      <c r="E26" s="22">
        <v>278</v>
      </c>
      <c r="F26" s="22">
        <v>977</v>
      </c>
      <c r="G26" s="23">
        <v>15855</v>
      </c>
      <c r="H26" s="23">
        <v>15914</v>
      </c>
      <c r="I26" s="416" t="s">
        <v>92</v>
      </c>
      <c r="J26" s="302"/>
      <c r="K26" s="302"/>
      <c r="L26" s="302"/>
      <c r="M26" s="269">
        <v>15855</v>
      </c>
      <c r="N26" s="243">
        <v>318.28</v>
      </c>
      <c r="O26" s="244">
        <v>79.57</v>
      </c>
      <c r="P26" s="302"/>
      <c r="Q26" s="302"/>
      <c r="R26" s="302"/>
    </row>
    <row r="27" spans="1:20" s="256" customFormat="1" ht="22.5" customHeight="1" thickBot="1">
      <c r="A27" s="117"/>
      <c r="B27" s="120"/>
      <c r="C27" s="304"/>
      <c r="D27" s="274" t="s">
        <v>7</v>
      </c>
      <c r="E27" s="64">
        <f>E25+E21+E17+E26</f>
        <v>2728</v>
      </c>
      <c r="F27" s="64">
        <f>F25+F21+F17+F26</f>
        <v>10767</v>
      </c>
      <c r="G27" s="276">
        <f>SUM(G17:G26)</f>
        <v>118568</v>
      </c>
      <c r="H27" s="276">
        <f>SUM(H17:H26)</f>
        <v>114996</v>
      </c>
      <c r="I27" s="414"/>
      <c r="J27" s="277"/>
      <c r="K27" s="277"/>
      <c r="L27" s="277"/>
      <c r="M27" s="276">
        <f>SUM(M17:M26)</f>
        <v>118568</v>
      </c>
      <c r="N27" s="278">
        <f>N17+N18+N19+N20+N21+N22+N23+N24+N25+N26</f>
        <v>2372.58</v>
      </c>
      <c r="O27" s="278">
        <f>O17+O18+O19+O20+O21+O22+O23+O24+O25+O26</f>
        <v>600.5699999999999</v>
      </c>
      <c r="P27" s="277"/>
      <c r="Q27" s="277"/>
      <c r="R27" s="277"/>
      <c r="S27" s="303"/>
      <c r="T27" s="303"/>
    </row>
    <row r="28" spans="1:20" s="256" customFormat="1" ht="24" customHeight="1">
      <c r="A28" s="128">
        <v>3</v>
      </c>
      <c r="B28" s="143" t="s">
        <v>21</v>
      </c>
      <c r="C28" s="291">
        <v>5</v>
      </c>
      <c r="D28" s="280" t="s">
        <v>22</v>
      </c>
      <c r="E28" s="281">
        <v>693</v>
      </c>
      <c r="F28" s="281">
        <v>2737</v>
      </c>
      <c r="G28" s="305">
        <v>34006</v>
      </c>
      <c r="H28" s="48">
        <v>7000</v>
      </c>
      <c r="I28" s="411" t="s">
        <v>163</v>
      </c>
      <c r="J28" s="268"/>
      <c r="K28" s="268"/>
      <c r="L28" s="268"/>
      <c r="M28" s="48">
        <f>H28</f>
        <v>7000</v>
      </c>
      <c r="N28" s="282">
        <v>140</v>
      </c>
      <c r="O28" s="306">
        <v>35</v>
      </c>
      <c r="P28" s="268"/>
      <c r="Q28" s="268"/>
      <c r="R28" s="268" t="s">
        <v>192</v>
      </c>
      <c r="S28" s="1"/>
      <c r="T28" s="303"/>
    </row>
    <row r="29" spans="1:20" s="256" customFormat="1" ht="20.25" customHeight="1">
      <c r="A29" s="129"/>
      <c r="B29" s="144"/>
      <c r="C29" s="295"/>
      <c r="D29" s="296"/>
      <c r="E29" s="297"/>
      <c r="F29" s="297"/>
      <c r="G29" s="307"/>
      <c r="H29" s="49">
        <v>6000</v>
      </c>
      <c r="I29" s="412" t="s">
        <v>140</v>
      </c>
      <c r="J29" s="255"/>
      <c r="K29" s="255"/>
      <c r="L29" s="255"/>
      <c r="M29" s="77">
        <v>6600</v>
      </c>
      <c r="N29" s="252"/>
      <c r="O29" s="253"/>
      <c r="P29" s="255"/>
      <c r="Q29" s="255"/>
      <c r="R29" s="255"/>
      <c r="S29" s="1"/>
      <c r="T29" s="303"/>
    </row>
    <row r="30" spans="1:18" s="256" customFormat="1" ht="18.75" customHeight="1">
      <c r="A30" s="129"/>
      <c r="B30" s="144"/>
      <c r="C30" s="295"/>
      <c r="D30" s="296"/>
      <c r="E30" s="297"/>
      <c r="F30" s="297"/>
      <c r="G30" s="307"/>
      <c r="H30" s="49">
        <v>5000</v>
      </c>
      <c r="I30" s="412" t="s">
        <v>93</v>
      </c>
      <c r="J30" s="255"/>
      <c r="K30" s="255"/>
      <c r="L30" s="255"/>
      <c r="M30" s="77">
        <v>4400</v>
      </c>
      <c r="N30" s="252">
        <v>88</v>
      </c>
      <c r="O30" s="253">
        <v>22</v>
      </c>
      <c r="P30" s="255"/>
      <c r="Q30" s="255"/>
      <c r="R30" s="255"/>
    </row>
    <row r="31" spans="1:21" s="312" customFormat="1" ht="23.25" customHeight="1" thickBot="1">
      <c r="A31" s="129"/>
      <c r="B31" s="144"/>
      <c r="C31" s="308"/>
      <c r="D31" s="309"/>
      <c r="E31" s="310"/>
      <c r="F31" s="310"/>
      <c r="G31" s="311"/>
      <c r="H31" s="50">
        <v>15109</v>
      </c>
      <c r="I31" s="413" t="s">
        <v>221</v>
      </c>
      <c r="J31" s="262"/>
      <c r="K31" s="262"/>
      <c r="L31" s="262"/>
      <c r="M31" s="14">
        <v>16006</v>
      </c>
      <c r="N31" s="259">
        <v>320</v>
      </c>
      <c r="O31" s="260">
        <v>75.545</v>
      </c>
      <c r="P31" s="262"/>
      <c r="Q31" s="262"/>
      <c r="R31" s="262"/>
      <c r="S31" s="233"/>
      <c r="T31" s="233"/>
      <c r="U31" s="233"/>
    </row>
    <row r="32" spans="1:21" s="256" customFormat="1" ht="18" customHeight="1" thickBot="1">
      <c r="A32" s="129"/>
      <c r="B32" s="144"/>
      <c r="C32" s="300">
        <v>6</v>
      </c>
      <c r="D32" s="301" t="s">
        <v>23</v>
      </c>
      <c r="E32" s="22">
        <v>119</v>
      </c>
      <c r="F32" s="22">
        <v>413</v>
      </c>
      <c r="G32" s="23">
        <v>11321</v>
      </c>
      <c r="H32" s="23">
        <v>8159</v>
      </c>
      <c r="I32" s="24" t="s">
        <v>89</v>
      </c>
      <c r="J32" s="313"/>
      <c r="K32" s="313"/>
      <c r="L32" s="313"/>
      <c r="M32" s="269">
        <v>11321</v>
      </c>
      <c r="N32" s="282">
        <v>226.4</v>
      </c>
      <c r="O32" s="244">
        <v>57</v>
      </c>
      <c r="P32" s="313"/>
      <c r="Q32" s="313"/>
      <c r="R32" s="313"/>
      <c r="S32" s="233"/>
      <c r="T32" s="233"/>
      <c r="U32" s="233"/>
    </row>
    <row r="33" spans="1:21" s="256" customFormat="1" ht="20.25" customHeight="1" thickBot="1">
      <c r="A33" s="130"/>
      <c r="B33" s="145"/>
      <c r="C33" s="304"/>
      <c r="D33" s="274" t="s">
        <v>7</v>
      </c>
      <c r="E33" s="64">
        <f>E32+E28</f>
        <v>812</v>
      </c>
      <c r="F33" s="64">
        <f>F32+F28</f>
        <v>3150</v>
      </c>
      <c r="G33" s="276">
        <f>SUM(G28:G32)</f>
        <v>45327</v>
      </c>
      <c r="H33" s="276">
        <f>SUM(H28:H32)</f>
        <v>41268</v>
      </c>
      <c r="I33" s="417"/>
      <c r="J33" s="64"/>
      <c r="K33" s="64"/>
      <c r="L33" s="64"/>
      <c r="M33" s="276">
        <f>SUM(M28:M32)</f>
        <v>45327</v>
      </c>
      <c r="N33" s="278">
        <f>N28+N30+N31+N32</f>
        <v>774.4</v>
      </c>
      <c r="O33" s="278">
        <f>O28+O29+O30+O31+O32</f>
        <v>189.54500000000002</v>
      </c>
      <c r="P33" s="64"/>
      <c r="Q33" s="64"/>
      <c r="R33" s="64"/>
      <c r="S33" s="233"/>
      <c r="T33" s="233"/>
      <c r="U33" s="233"/>
    </row>
    <row r="34" spans="1:21" s="256" customFormat="1" ht="24.75" customHeight="1" thickBot="1">
      <c r="A34" s="117">
        <v>4</v>
      </c>
      <c r="B34" s="120" t="s">
        <v>24</v>
      </c>
      <c r="C34" s="109">
        <v>7</v>
      </c>
      <c r="D34" s="314" t="s">
        <v>24</v>
      </c>
      <c r="E34" s="315">
        <v>493</v>
      </c>
      <c r="F34" s="315">
        <v>1531</v>
      </c>
      <c r="G34" s="86">
        <v>24309</v>
      </c>
      <c r="H34" s="86">
        <v>24393</v>
      </c>
      <c r="I34" s="88" t="s">
        <v>89</v>
      </c>
      <c r="J34" s="316"/>
      <c r="K34" s="316"/>
      <c r="L34" s="316"/>
      <c r="M34" s="269">
        <v>24309</v>
      </c>
      <c r="N34" s="317">
        <v>486</v>
      </c>
      <c r="O34" s="253">
        <v>121.965</v>
      </c>
      <c r="P34" s="316"/>
      <c r="Q34" s="316"/>
      <c r="R34" s="316"/>
      <c r="S34" s="233"/>
      <c r="T34" s="233"/>
      <c r="U34" s="233"/>
    </row>
    <row r="35" spans="1:21" s="256" customFormat="1" ht="17.25" customHeight="1" thickBot="1">
      <c r="A35" s="117"/>
      <c r="B35" s="120"/>
      <c r="C35" s="318"/>
      <c r="D35" s="319" t="s">
        <v>7</v>
      </c>
      <c r="E35" s="320">
        <f>E34</f>
        <v>493</v>
      </c>
      <c r="F35" s="320">
        <f>F34</f>
        <v>1531</v>
      </c>
      <c r="G35" s="321">
        <f>G34</f>
        <v>24309</v>
      </c>
      <c r="H35" s="321">
        <f>H34</f>
        <v>24393</v>
      </c>
      <c r="I35" s="418"/>
      <c r="J35" s="320"/>
      <c r="K35" s="320"/>
      <c r="L35" s="320"/>
      <c r="M35" s="276">
        <f>M34</f>
        <v>24309</v>
      </c>
      <c r="N35" s="278">
        <f>N34</f>
        <v>486</v>
      </c>
      <c r="O35" s="278">
        <f>O34</f>
        <v>121.965</v>
      </c>
      <c r="P35" s="320"/>
      <c r="Q35" s="320"/>
      <c r="R35" s="320"/>
      <c r="S35" s="233"/>
      <c r="T35" s="233"/>
      <c r="U35" s="233"/>
    </row>
    <row r="36" spans="1:21" s="256" customFormat="1" ht="19.5" customHeight="1">
      <c r="A36" s="128">
        <v>5</v>
      </c>
      <c r="B36" s="143" t="s">
        <v>25</v>
      </c>
      <c r="C36" s="291">
        <v>8</v>
      </c>
      <c r="D36" s="280" t="s">
        <v>26</v>
      </c>
      <c r="E36" s="281">
        <v>877</v>
      </c>
      <c r="F36" s="281">
        <v>2925</v>
      </c>
      <c r="G36" s="305">
        <v>35517</v>
      </c>
      <c r="H36" s="48">
        <v>12573</v>
      </c>
      <c r="I36" s="9" t="s">
        <v>94</v>
      </c>
      <c r="J36" s="322"/>
      <c r="K36" s="322"/>
      <c r="L36" s="322"/>
      <c r="M36" s="77">
        <v>11017</v>
      </c>
      <c r="N36" s="243">
        <v>220.3</v>
      </c>
      <c r="O36" s="244">
        <v>55</v>
      </c>
      <c r="P36" s="322"/>
      <c r="Q36" s="322"/>
      <c r="R36" s="322"/>
      <c r="S36" s="233"/>
      <c r="T36" s="233"/>
      <c r="U36" s="233"/>
    </row>
    <row r="37" spans="1:21" s="256" customFormat="1" ht="19.5" customHeight="1">
      <c r="A37" s="129"/>
      <c r="B37" s="144"/>
      <c r="C37" s="292"/>
      <c r="D37" s="293"/>
      <c r="E37" s="294"/>
      <c r="F37" s="294"/>
      <c r="G37" s="323"/>
      <c r="H37" s="77"/>
      <c r="I37" s="16" t="s">
        <v>166</v>
      </c>
      <c r="J37" s="242"/>
      <c r="K37" s="242"/>
      <c r="L37" s="242"/>
      <c r="M37" s="77">
        <v>3000</v>
      </c>
      <c r="N37" s="243"/>
      <c r="O37" s="244"/>
      <c r="P37" s="242"/>
      <c r="Q37" s="242"/>
      <c r="R37" s="242"/>
      <c r="S37" s="233"/>
      <c r="T37" s="233"/>
      <c r="U37" s="233"/>
    </row>
    <row r="38" spans="1:21" s="256" customFormat="1" ht="18.75" customHeight="1">
      <c r="A38" s="129"/>
      <c r="B38" s="144"/>
      <c r="C38" s="295"/>
      <c r="D38" s="296"/>
      <c r="E38" s="297"/>
      <c r="F38" s="297"/>
      <c r="G38" s="307"/>
      <c r="H38" s="49">
        <v>6000</v>
      </c>
      <c r="I38" s="13" t="s">
        <v>95</v>
      </c>
      <c r="J38" s="251"/>
      <c r="K38" s="251"/>
      <c r="L38" s="251"/>
      <c r="M38" s="77">
        <f>H38</f>
        <v>6000</v>
      </c>
      <c r="N38" s="252">
        <v>120</v>
      </c>
      <c r="O38" s="253">
        <v>30</v>
      </c>
      <c r="P38" s="251"/>
      <c r="Q38" s="251"/>
      <c r="R38" s="251"/>
      <c r="S38" s="233"/>
      <c r="T38" s="233"/>
      <c r="U38" s="233"/>
    </row>
    <row r="39" spans="1:21" s="256" customFormat="1" ht="19.5" customHeight="1">
      <c r="A39" s="129"/>
      <c r="B39" s="144"/>
      <c r="C39" s="295"/>
      <c r="D39" s="296"/>
      <c r="E39" s="297"/>
      <c r="F39" s="297"/>
      <c r="G39" s="307"/>
      <c r="H39" s="49">
        <v>9000</v>
      </c>
      <c r="I39" s="13" t="s">
        <v>87</v>
      </c>
      <c r="J39" s="251"/>
      <c r="K39" s="251"/>
      <c r="L39" s="251"/>
      <c r="M39" s="77">
        <f>H39</f>
        <v>9000</v>
      </c>
      <c r="N39" s="252"/>
      <c r="O39" s="253"/>
      <c r="P39" s="251"/>
      <c r="Q39" s="251"/>
      <c r="R39" s="251"/>
      <c r="S39" s="233"/>
      <c r="T39" s="233"/>
      <c r="U39" s="233"/>
    </row>
    <row r="40" spans="1:21" s="256" customFormat="1" ht="19.5" customHeight="1">
      <c r="A40" s="129"/>
      <c r="B40" s="144"/>
      <c r="C40" s="295"/>
      <c r="D40" s="296"/>
      <c r="E40" s="297"/>
      <c r="F40" s="297"/>
      <c r="G40" s="307"/>
      <c r="H40" s="49">
        <v>2000</v>
      </c>
      <c r="I40" s="13" t="s">
        <v>96</v>
      </c>
      <c r="J40" s="251"/>
      <c r="K40" s="251"/>
      <c r="L40" s="251"/>
      <c r="M40" s="77">
        <f>H40</f>
        <v>2000</v>
      </c>
      <c r="N40" s="252">
        <v>40</v>
      </c>
      <c r="O40" s="253">
        <v>10</v>
      </c>
      <c r="P40" s="251"/>
      <c r="Q40" s="251"/>
      <c r="R40" s="251"/>
      <c r="S40" s="233"/>
      <c r="T40" s="233"/>
      <c r="U40" s="233"/>
    </row>
    <row r="41" spans="1:21" s="256" customFormat="1" ht="23.25" customHeight="1" thickBot="1">
      <c r="A41" s="129"/>
      <c r="B41" s="144"/>
      <c r="C41" s="299"/>
      <c r="D41" s="289"/>
      <c r="E41" s="290"/>
      <c r="F41" s="290"/>
      <c r="G41" s="324"/>
      <c r="H41" s="55">
        <v>4500</v>
      </c>
      <c r="I41" s="17" t="s">
        <v>97</v>
      </c>
      <c r="J41" s="325"/>
      <c r="K41" s="325"/>
      <c r="L41" s="325"/>
      <c r="M41" s="14">
        <f>H41</f>
        <v>4500</v>
      </c>
      <c r="N41" s="259">
        <v>90</v>
      </c>
      <c r="O41" s="260">
        <v>22.5</v>
      </c>
      <c r="P41" s="325"/>
      <c r="Q41" s="325"/>
      <c r="R41" s="325"/>
      <c r="S41" s="233"/>
      <c r="T41" s="233"/>
      <c r="U41" s="233"/>
    </row>
    <row r="42" spans="1:21" s="256" customFormat="1" ht="18.75" customHeight="1" thickBot="1">
      <c r="A42" s="129"/>
      <c r="B42" s="144"/>
      <c r="C42" s="279">
        <v>9</v>
      </c>
      <c r="D42" s="326" t="s">
        <v>27</v>
      </c>
      <c r="E42" s="125">
        <v>198</v>
      </c>
      <c r="F42" s="125">
        <v>682</v>
      </c>
      <c r="G42" s="176">
        <v>13483</v>
      </c>
      <c r="H42" s="327">
        <v>10470</v>
      </c>
      <c r="I42" s="18" t="s">
        <v>157</v>
      </c>
      <c r="J42" s="99"/>
      <c r="K42" s="99"/>
      <c r="L42" s="99"/>
      <c r="M42" s="27">
        <v>9983</v>
      </c>
      <c r="N42" s="263"/>
      <c r="O42" s="328"/>
      <c r="P42" s="99"/>
      <c r="Q42" s="99"/>
      <c r="R42" s="99"/>
      <c r="S42" s="233"/>
      <c r="T42" s="233"/>
      <c r="U42" s="233"/>
    </row>
    <row r="43" spans="1:21" s="256" customFormat="1" ht="24.75" customHeight="1" thickBot="1">
      <c r="A43" s="129"/>
      <c r="B43" s="144"/>
      <c r="C43" s="288"/>
      <c r="D43" s="329"/>
      <c r="E43" s="127"/>
      <c r="F43" s="127"/>
      <c r="G43" s="177"/>
      <c r="H43" s="8">
        <v>3500</v>
      </c>
      <c r="I43" s="88" t="s">
        <v>86</v>
      </c>
      <c r="J43" s="316"/>
      <c r="K43" s="316"/>
      <c r="L43" s="316"/>
      <c r="M43" s="77">
        <f>H43</f>
        <v>3500</v>
      </c>
      <c r="N43" s="330">
        <v>70</v>
      </c>
      <c r="O43" s="331">
        <v>17.5</v>
      </c>
      <c r="P43" s="316"/>
      <c r="Q43" s="316"/>
      <c r="R43" s="316" t="s">
        <v>193</v>
      </c>
      <c r="S43" s="233"/>
      <c r="T43" s="233"/>
      <c r="U43" s="233"/>
    </row>
    <row r="44" spans="1:21" s="256" customFormat="1" ht="18.75" customHeight="1" thickBot="1">
      <c r="A44" s="130"/>
      <c r="B44" s="145"/>
      <c r="C44" s="318"/>
      <c r="D44" s="319" t="s">
        <v>7</v>
      </c>
      <c r="E44" s="320">
        <f>E42+E36</f>
        <v>1075</v>
      </c>
      <c r="F44" s="320">
        <f>F42+F36</f>
        <v>3607</v>
      </c>
      <c r="G44" s="321">
        <f>SUM(G36:G43)</f>
        <v>49000</v>
      </c>
      <c r="H44" s="321">
        <f>SUM(H36:H43)</f>
        <v>48043</v>
      </c>
      <c r="I44" s="419"/>
      <c r="J44" s="45"/>
      <c r="K44" s="45"/>
      <c r="L44" s="45"/>
      <c r="M44" s="276">
        <f>SUM(M36:M43)</f>
        <v>49000</v>
      </c>
      <c r="N44" s="332">
        <f>N36+N38+N40+N41+N43</f>
        <v>540.3</v>
      </c>
      <c r="O44" s="278">
        <f>O36+O37+O38+O39+O40+O41+O42+O43</f>
        <v>135</v>
      </c>
      <c r="P44" s="45"/>
      <c r="Q44" s="45"/>
      <c r="R44" s="45"/>
      <c r="S44" s="233"/>
      <c r="T44" s="233"/>
      <c r="U44" s="233"/>
    </row>
    <row r="45" spans="1:21" s="256" customFormat="1" ht="27" customHeight="1">
      <c r="A45" s="128">
        <v>6</v>
      </c>
      <c r="B45" s="143" t="s">
        <v>28</v>
      </c>
      <c r="C45" s="291">
        <v>10</v>
      </c>
      <c r="D45" s="280" t="s">
        <v>29</v>
      </c>
      <c r="E45" s="281">
        <v>385</v>
      </c>
      <c r="F45" s="281">
        <v>1343</v>
      </c>
      <c r="G45" s="305">
        <v>22798</v>
      </c>
      <c r="H45" s="48">
        <v>20222</v>
      </c>
      <c r="I45" s="9" t="s">
        <v>222</v>
      </c>
      <c r="J45" s="322"/>
      <c r="K45" s="322"/>
      <c r="L45" s="322"/>
      <c r="M45" s="77">
        <v>21300</v>
      </c>
      <c r="N45" s="243">
        <v>426</v>
      </c>
      <c r="O45" s="244">
        <v>106.5</v>
      </c>
      <c r="P45" s="322"/>
      <c r="Q45" s="322"/>
      <c r="R45" s="322"/>
      <c r="S45" s="233"/>
      <c r="T45" s="233"/>
      <c r="U45" s="233"/>
    </row>
    <row r="46" spans="1:21" s="256" customFormat="1" ht="19.5" customHeight="1" thickBot="1">
      <c r="A46" s="129"/>
      <c r="B46" s="144"/>
      <c r="C46" s="308"/>
      <c r="D46" s="309"/>
      <c r="E46" s="310"/>
      <c r="F46" s="310"/>
      <c r="G46" s="311"/>
      <c r="H46" s="50">
        <v>1500</v>
      </c>
      <c r="I46" s="15" t="s">
        <v>195</v>
      </c>
      <c r="J46" s="258"/>
      <c r="K46" s="258"/>
      <c r="L46" s="258"/>
      <c r="M46" s="14">
        <f>H46</f>
        <v>1500</v>
      </c>
      <c r="N46" s="333"/>
      <c r="O46" s="260"/>
      <c r="P46" s="258"/>
      <c r="Q46" s="258"/>
      <c r="R46" s="258"/>
      <c r="S46" s="233"/>
      <c r="T46" s="233"/>
      <c r="U46" s="233"/>
    </row>
    <row r="47" spans="1:21" s="256" customFormat="1" ht="18" customHeight="1">
      <c r="A47" s="129"/>
      <c r="B47" s="144"/>
      <c r="C47" s="292">
        <v>11</v>
      </c>
      <c r="D47" s="293" t="s">
        <v>30</v>
      </c>
      <c r="E47" s="294">
        <v>130</v>
      </c>
      <c r="F47" s="294">
        <v>360</v>
      </c>
      <c r="G47" s="323">
        <v>7894</v>
      </c>
      <c r="H47" s="77">
        <v>2520</v>
      </c>
      <c r="I47" s="16" t="s">
        <v>98</v>
      </c>
      <c r="J47" s="242"/>
      <c r="K47" s="242"/>
      <c r="L47" s="242"/>
      <c r="M47" s="77">
        <v>2892</v>
      </c>
      <c r="N47" s="252">
        <v>57.8</v>
      </c>
      <c r="O47" s="244">
        <v>12.6</v>
      </c>
      <c r="P47" s="242"/>
      <c r="Q47" s="242"/>
      <c r="R47" s="242"/>
      <c r="S47" s="233"/>
      <c r="T47" s="233"/>
      <c r="U47" s="233"/>
    </row>
    <row r="48" spans="1:21" s="256" customFormat="1" ht="19.5" customHeight="1" thickBot="1">
      <c r="A48" s="129"/>
      <c r="B48" s="144"/>
      <c r="C48" s="308"/>
      <c r="D48" s="309"/>
      <c r="E48" s="310"/>
      <c r="F48" s="310"/>
      <c r="G48" s="311"/>
      <c r="H48" s="50">
        <v>10500</v>
      </c>
      <c r="I48" s="15" t="s">
        <v>107</v>
      </c>
      <c r="J48" s="258"/>
      <c r="K48" s="258"/>
      <c r="L48" s="258"/>
      <c r="M48" s="77">
        <v>5000</v>
      </c>
      <c r="N48" s="252">
        <v>100</v>
      </c>
      <c r="O48" s="253">
        <v>25</v>
      </c>
      <c r="P48" s="258"/>
      <c r="Q48" s="258"/>
      <c r="R48" s="258" t="s">
        <v>194</v>
      </c>
      <c r="S48" s="233"/>
      <c r="T48" s="233"/>
      <c r="U48" s="233"/>
    </row>
    <row r="49" spans="1:21" s="256" customFormat="1" ht="18.75" customHeight="1" thickBot="1">
      <c r="A49" s="130"/>
      <c r="B49" s="145"/>
      <c r="C49" s="318"/>
      <c r="D49" s="319" t="s">
        <v>7</v>
      </c>
      <c r="E49" s="320">
        <f>E47+E45</f>
        <v>515</v>
      </c>
      <c r="F49" s="320">
        <f>F47+F45</f>
        <v>1703</v>
      </c>
      <c r="G49" s="321">
        <f>SUM(G45:G48)</f>
        <v>30692</v>
      </c>
      <c r="H49" s="321">
        <f>SUM(H45:H48)</f>
        <v>34742</v>
      </c>
      <c r="I49" s="420"/>
      <c r="J49" s="334"/>
      <c r="K49" s="334"/>
      <c r="L49" s="334"/>
      <c r="M49" s="276">
        <f>SUM(M45:M48)</f>
        <v>30692</v>
      </c>
      <c r="N49" s="278">
        <f>N45+N47+N48</f>
        <v>583.8</v>
      </c>
      <c r="O49" s="278">
        <f>O45+O46+O47+O48</f>
        <v>144.1</v>
      </c>
      <c r="P49" s="334"/>
      <c r="Q49" s="334"/>
      <c r="R49" s="334"/>
      <c r="S49" s="233"/>
      <c r="T49" s="233"/>
      <c r="U49" s="233"/>
    </row>
    <row r="50" spans="1:21" s="256" customFormat="1" ht="16.5" customHeight="1">
      <c r="A50" s="117">
        <v>7</v>
      </c>
      <c r="B50" s="141" t="s">
        <v>31</v>
      </c>
      <c r="C50" s="291">
        <v>12</v>
      </c>
      <c r="D50" s="280" t="s">
        <v>32</v>
      </c>
      <c r="E50" s="281">
        <v>1049</v>
      </c>
      <c r="F50" s="281">
        <v>3425</v>
      </c>
      <c r="G50" s="305">
        <v>39537</v>
      </c>
      <c r="H50" s="48">
        <v>18701</v>
      </c>
      <c r="I50" s="9" t="s">
        <v>99</v>
      </c>
      <c r="J50" s="322"/>
      <c r="K50" s="322"/>
      <c r="L50" s="322"/>
      <c r="M50" s="77">
        <v>18287</v>
      </c>
      <c r="N50" s="243">
        <v>366</v>
      </c>
      <c r="O50" s="244">
        <v>91.4</v>
      </c>
      <c r="P50" s="322"/>
      <c r="Q50" s="322"/>
      <c r="R50" s="322"/>
      <c r="S50" s="233"/>
      <c r="T50" s="233"/>
      <c r="U50" s="233"/>
    </row>
    <row r="51" spans="1:21" s="256" customFormat="1" ht="16.5" customHeight="1">
      <c r="A51" s="117"/>
      <c r="B51" s="141"/>
      <c r="C51" s="295"/>
      <c r="D51" s="296"/>
      <c r="E51" s="297"/>
      <c r="F51" s="297"/>
      <c r="G51" s="307"/>
      <c r="H51" s="49">
        <v>1500</v>
      </c>
      <c r="I51" s="13" t="s">
        <v>95</v>
      </c>
      <c r="J51" s="251"/>
      <c r="K51" s="251"/>
      <c r="L51" s="251"/>
      <c r="M51" s="77">
        <f>H51</f>
        <v>1500</v>
      </c>
      <c r="N51" s="252">
        <v>30</v>
      </c>
      <c r="O51" s="253">
        <v>7.5</v>
      </c>
      <c r="P51" s="251"/>
      <c r="Q51" s="251"/>
      <c r="R51" s="251"/>
      <c r="S51" s="233"/>
      <c r="T51" s="233"/>
      <c r="U51" s="233"/>
    </row>
    <row r="52" spans="1:21" s="256" customFormat="1" ht="16.5" customHeight="1">
      <c r="A52" s="117"/>
      <c r="B52" s="141"/>
      <c r="C52" s="295"/>
      <c r="D52" s="296"/>
      <c r="E52" s="297"/>
      <c r="F52" s="297"/>
      <c r="G52" s="307"/>
      <c r="H52" s="49">
        <v>15450</v>
      </c>
      <c r="I52" s="13" t="s">
        <v>100</v>
      </c>
      <c r="J52" s="251"/>
      <c r="K52" s="251"/>
      <c r="L52" s="251"/>
      <c r="M52" s="77">
        <v>13550</v>
      </c>
      <c r="N52" s="335"/>
      <c r="O52" s="253"/>
      <c r="P52" s="251"/>
      <c r="Q52" s="251"/>
      <c r="R52" s="251"/>
      <c r="S52" s="233"/>
      <c r="T52" s="233"/>
      <c r="U52" s="233"/>
    </row>
    <row r="53" spans="1:21" s="256" customFormat="1" ht="16.5" customHeight="1">
      <c r="A53" s="117"/>
      <c r="B53" s="141"/>
      <c r="C53" s="295"/>
      <c r="D53" s="296"/>
      <c r="E53" s="297"/>
      <c r="F53" s="297"/>
      <c r="G53" s="307"/>
      <c r="H53" s="49"/>
      <c r="I53" s="13" t="s">
        <v>164</v>
      </c>
      <c r="J53" s="251"/>
      <c r="K53" s="251"/>
      <c r="L53" s="251"/>
      <c r="M53" s="77">
        <v>1500</v>
      </c>
      <c r="N53" s="335">
        <v>30</v>
      </c>
      <c r="O53" s="253">
        <v>7.5</v>
      </c>
      <c r="P53" s="251"/>
      <c r="Q53" s="251"/>
      <c r="R53" s="251"/>
      <c r="S53" s="233"/>
      <c r="T53" s="233"/>
      <c r="U53" s="233"/>
    </row>
    <row r="54" spans="1:21" s="256" customFormat="1" ht="16.5" customHeight="1">
      <c r="A54" s="117"/>
      <c r="B54" s="141"/>
      <c r="C54" s="295"/>
      <c r="D54" s="296"/>
      <c r="E54" s="297"/>
      <c r="F54" s="297"/>
      <c r="G54" s="307"/>
      <c r="H54" s="49"/>
      <c r="I54" s="13" t="s">
        <v>165</v>
      </c>
      <c r="J54" s="251"/>
      <c r="K54" s="251"/>
      <c r="L54" s="251"/>
      <c r="M54" s="77">
        <v>1500</v>
      </c>
      <c r="N54" s="335">
        <v>30</v>
      </c>
      <c r="O54" s="253">
        <v>7.5</v>
      </c>
      <c r="P54" s="251"/>
      <c r="Q54" s="251"/>
      <c r="R54" s="251"/>
      <c r="S54" s="233"/>
      <c r="T54" s="233"/>
      <c r="U54" s="233"/>
    </row>
    <row r="55" spans="1:21" s="312" customFormat="1" ht="16.5" customHeight="1">
      <c r="A55" s="117"/>
      <c r="B55" s="141"/>
      <c r="C55" s="295"/>
      <c r="D55" s="296"/>
      <c r="E55" s="297"/>
      <c r="F55" s="297"/>
      <c r="G55" s="307"/>
      <c r="H55" s="49">
        <v>3500</v>
      </c>
      <c r="I55" s="13" t="s">
        <v>101</v>
      </c>
      <c r="J55" s="251"/>
      <c r="K55" s="251"/>
      <c r="L55" s="251"/>
      <c r="M55" s="77">
        <v>2000</v>
      </c>
      <c r="N55" s="252">
        <v>40</v>
      </c>
      <c r="O55" s="253">
        <v>10</v>
      </c>
      <c r="P55" s="251"/>
      <c r="Q55" s="251"/>
      <c r="R55" s="251"/>
      <c r="S55" s="233"/>
      <c r="T55" s="233"/>
      <c r="U55" s="233"/>
    </row>
    <row r="56" spans="1:21" s="256" customFormat="1" ht="16.5" customHeight="1" thickBot="1">
      <c r="A56" s="117"/>
      <c r="B56" s="141"/>
      <c r="C56" s="308"/>
      <c r="D56" s="309"/>
      <c r="E56" s="310"/>
      <c r="F56" s="310"/>
      <c r="G56" s="311"/>
      <c r="H56" s="50">
        <v>1200</v>
      </c>
      <c r="I56" s="15" t="s">
        <v>102</v>
      </c>
      <c r="J56" s="258"/>
      <c r="K56" s="258"/>
      <c r="L56" s="258"/>
      <c r="M56" s="77">
        <f>H56</f>
        <v>1200</v>
      </c>
      <c r="N56" s="252">
        <v>24</v>
      </c>
      <c r="O56" s="253">
        <v>6</v>
      </c>
      <c r="P56" s="258"/>
      <c r="Q56" s="258"/>
      <c r="R56" s="258"/>
      <c r="S56" s="233"/>
      <c r="T56" s="233"/>
      <c r="U56" s="233"/>
    </row>
    <row r="57" spans="1:21" s="256" customFormat="1" ht="21" customHeight="1" thickBot="1">
      <c r="A57" s="117"/>
      <c r="B57" s="141"/>
      <c r="C57" s="304"/>
      <c r="D57" s="274" t="s">
        <v>7</v>
      </c>
      <c r="E57" s="64">
        <f>E50</f>
        <v>1049</v>
      </c>
      <c r="F57" s="64">
        <f>F50</f>
        <v>3425</v>
      </c>
      <c r="G57" s="276">
        <f>G50</f>
        <v>39537</v>
      </c>
      <c r="H57" s="276">
        <f>SUM(H50:H56)</f>
        <v>40351</v>
      </c>
      <c r="I57" s="421"/>
      <c r="J57" s="63"/>
      <c r="K57" s="63"/>
      <c r="L57" s="63"/>
      <c r="M57" s="276">
        <f>SUM(M50:M56)</f>
        <v>39537</v>
      </c>
      <c r="N57" s="278">
        <f>N50+N51+N53+N54+N55+N56</f>
        <v>520</v>
      </c>
      <c r="O57" s="278">
        <f>O50+O51+O52+O53+O54+O55+O56</f>
        <v>129.9</v>
      </c>
      <c r="P57" s="63"/>
      <c r="Q57" s="63"/>
      <c r="R57" s="63"/>
      <c r="S57" s="233"/>
      <c r="T57" s="233"/>
      <c r="U57" s="233"/>
    </row>
    <row r="58" spans="1:21" s="256" customFormat="1" ht="26.25" customHeight="1" thickBot="1">
      <c r="A58" s="128">
        <v>8</v>
      </c>
      <c r="B58" s="143" t="s">
        <v>84</v>
      </c>
      <c r="C58" s="336">
        <v>13</v>
      </c>
      <c r="D58" s="337" t="s">
        <v>33</v>
      </c>
      <c r="E58" s="338">
        <v>321</v>
      </c>
      <c r="F58" s="338">
        <v>1021</v>
      </c>
      <c r="G58" s="101">
        <v>20209</v>
      </c>
      <c r="H58" s="101">
        <v>22206</v>
      </c>
      <c r="I58" s="73" t="s">
        <v>144</v>
      </c>
      <c r="J58" s="339"/>
      <c r="K58" s="339"/>
      <c r="L58" s="339"/>
      <c r="M58" s="77">
        <v>20209</v>
      </c>
      <c r="N58" s="335"/>
      <c r="O58" s="253"/>
      <c r="P58" s="339"/>
      <c r="Q58" s="339"/>
      <c r="R58" s="339"/>
      <c r="S58" s="233"/>
      <c r="T58" s="233"/>
      <c r="U58" s="233"/>
    </row>
    <row r="59" spans="1:21" s="256" customFormat="1" ht="24.75" customHeight="1" thickBot="1">
      <c r="A59" s="130"/>
      <c r="B59" s="145"/>
      <c r="C59" s="340"/>
      <c r="D59" s="341" t="s">
        <v>7</v>
      </c>
      <c r="E59" s="320">
        <f>E58</f>
        <v>321</v>
      </c>
      <c r="F59" s="320">
        <f>F58</f>
        <v>1021</v>
      </c>
      <c r="G59" s="321">
        <f>G58</f>
        <v>20209</v>
      </c>
      <c r="H59" s="321">
        <f>H58</f>
        <v>22206</v>
      </c>
      <c r="I59" s="420"/>
      <c r="J59" s="334"/>
      <c r="K59" s="334"/>
      <c r="L59" s="334"/>
      <c r="M59" s="276">
        <f>M58</f>
        <v>20209</v>
      </c>
      <c r="N59" s="64">
        <v>0</v>
      </c>
      <c r="O59" s="278">
        <f>O58</f>
        <v>0</v>
      </c>
      <c r="P59" s="334"/>
      <c r="Q59" s="334"/>
      <c r="R59" s="334"/>
      <c r="S59" s="233"/>
      <c r="T59" s="233"/>
      <c r="U59" s="233"/>
    </row>
    <row r="60" spans="1:21" s="256" customFormat="1" ht="34.5" customHeight="1">
      <c r="A60" s="128">
        <v>9</v>
      </c>
      <c r="B60" s="143" t="s">
        <v>34</v>
      </c>
      <c r="C60" s="342">
        <v>14</v>
      </c>
      <c r="D60" s="343" t="s">
        <v>35</v>
      </c>
      <c r="E60" s="281">
        <v>671</v>
      </c>
      <c r="F60" s="281">
        <v>2540</v>
      </c>
      <c r="G60" s="305">
        <v>32422</v>
      </c>
      <c r="H60" s="48">
        <v>14000</v>
      </c>
      <c r="I60" s="9" t="s">
        <v>103</v>
      </c>
      <c r="J60" s="322"/>
      <c r="K60" s="322"/>
      <c r="L60" s="322"/>
      <c r="M60" s="48">
        <f>H60</f>
        <v>14000</v>
      </c>
      <c r="N60" s="243">
        <v>280</v>
      </c>
      <c r="O60" s="244">
        <v>70</v>
      </c>
      <c r="P60" s="322"/>
      <c r="Q60" s="322"/>
      <c r="R60" s="322" t="s">
        <v>196</v>
      </c>
      <c r="S60" s="233"/>
      <c r="T60" s="233"/>
      <c r="U60" s="233"/>
    </row>
    <row r="61" spans="1:21" s="256" customFormat="1" ht="21.75" customHeight="1">
      <c r="A61" s="129"/>
      <c r="B61" s="144"/>
      <c r="C61" s="344"/>
      <c r="D61" s="345"/>
      <c r="E61" s="297"/>
      <c r="F61" s="297"/>
      <c r="G61" s="307"/>
      <c r="H61" s="49">
        <v>7000</v>
      </c>
      <c r="I61" s="13" t="s">
        <v>104</v>
      </c>
      <c r="J61" s="251"/>
      <c r="K61" s="251"/>
      <c r="L61" s="251"/>
      <c r="M61" s="77">
        <f>H61</f>
        <v>7000</v>
      </c>
      <c r="N61" s="346"/>
      <c r="O61" s="253"/>
      <c r="P61" s="251"/>
      <c r="Q61" s="251"/>
      <c r="R61" s="251"/>
      <c r="S61" s="233"/>
      <c r="T61" s="233"/>
      <c r="U61" s="233"/>
    </row>
    <row r="62" spans="1:21" s="256" customFormat="1" ht="18" customHeight="1" thickBot="1">
      <c r="A62" s="129"/>
      <c r="B62" s="144"/>
      <c r="C62" s="347"/>
      <c r="D62" s="348"/>
      <c r="E62" s="310"/>
      <c r="F62" s="310"/>
      <c r="G62" s="311"/>
      <c r="H62" s="50">
        <v>11332</v>
      </c>
      <c r="I62" s="15" t="s">
        <v>221</v>
      </c>
      <c r="J62" s="258"/>
      <c r="K62" s="258"/>
      <c r="L62" s="258"/>
      <c r="M62" s="14">
        <v>11422</v>
      </c>
      <c r="N62" s="259">
        <v>226.64</v>
      </c>
      <c r="O62" s="260">
        <v>56.66</v>
      </c>
      <c r="P62" s="258"/>
      <c r="Q62" s="258"/>
      <c r="R62" s="258"/>
      <c r="S62" s="233"/>
      <c r="T62" s="233"/>
      <c r="U62" s="233"/>
    </row>
    <row r="63" spans="1:21" s="256" customFormat="1" ht="22.5" customHeight="1">
      <c r="A63" s="129"/>
      <c r="B63" s="144"/>
      <c r="C63" s="342">
        <v>15</v>
      </c>
      <c r="D63" s="343" t="s">
        <v>36</v>
      </c>
      <c r="E63" s="281">
        <v>553</v>
      </c>
      <c r="F63" s="281">
        <v>2470</v>
      </c>
      <c r="G63" s="305">
        <v>31859</v>
      </c>
      <c r="H63" s="48">
        <v>23800</v>
      </c>
      <c r="I63" s="9" t="s">
        <v>89</v>
      </c>
      <c r="J63" s="322"/>
      <c r="K63" s="322"/>
      <c r="L63" s="322"/>
      <c r="M63" s="77">
        <f>H63</f>
        <v>23800</v>
      </c>
      <c r="N63" s="243">
        <v>476</v>
      </c>
      <c r="O63" s="244">
        <v>119</v>
      </c>
      <c r="P63" s="322"/>
      <c r="Q63" s="322"/>
      <c r="R63" s="322"/>
      <c r="S63" s="233"/>
      <c r="T63" s="233"/>
      <c r="U63" s="233"/>
    </row>
    <row r="64" spans="1:21" s="256" customFormat="1" ht="22.5" customHeight="1" thickBot="1">
      <c r="A64" s="129"/>
      <c r="B64" s="144"/>
      <c r="C64" s="347"/>
      <c r="D64" s="348"/>
      <c r="E64" s="310"/>
      <c r="F64" s="310"/>
      <c r="G64" s="311"/>
      <c r="H64" s="50">
        <v>8046</v>
      </c>
      <c r="I64" s="15" t="s">
        <v>105</v>
      </c>
      <c r="J64" s="258"/>
      <c r="K64" s="258"/>
      <c r="L64" s="258"/>
      <c r="M64" s="14">
        <v>11110</v>
      </c>
      <c r="N64" s="333"/>
      <c r="O64" s="260"/>
      <c r="P64" s="258"/>
      <c r="Q64" s="258"/>
      <c r="R64" s="258"/>
      <c r="S64" s="233"/>
      <c r="T64" s="233"/>
      <c r="U64" s="233"/>
    </row>
    <row r="65" spans="1:21" s="256" customFormat="1" ht="17.25" customHeight="1">
      <c r="A65" s="129"/>
      <c r="B65" s="144"/>
      <c r="C65" s="342">
        <v>16</v>
      </c>
      <c r="D65" s="343" t="s">
        <v>37</v>
      </c>
      <c r="E65" s="281">
        <v>316</v>
      </c>
      <c r="F65" s="281">
        <v>1110</v>
      </c>
      <c r="G65" s="305">
        <v>20925</v>
      </c>
      <c r="H65" s="48">
        <v>8829</v>
      </c>
      <c r="I65" s="9" t="s">
        <v>106</v>
      </c>
      <c r="J65" s="322"/>
      <c r="K65" s="322"/>
      <c r="L65" s="322"/>
      <c r="M65" s="77">
        <f>8925-3051</f>
        <v>5874</v>
      </c>
      <c r="N65" s="349"/>
      <c r="O65" s="244"/>
      <c r="P65" s="322"/>
      <c r="Q65" s="322"/>
      <c r="R65" s="350"/>
      <c r="S65" s="233"/>
      <c r="T65" s="233"/>
      <c r="U65" s="233"/>
    </row>
    <row r="66" spans="1:21" s="256" customFormat="1" ht="21.75" customHeight="1">
      <c r="A66" s="129"/>
      <c r="B66" s="144"/>
      <c r="C66" s="344"/>
      <c r="D66" s="345"/>
      <c r="E66" s="297"/>
      <c r="F66" s="297"/>
      <c r="G66" s="307"/>
      <c r="H66" s="49">
        <v>7000</v>
      </c>
      <c r="I66" s="13" t="s">
        <v>107</v>
      </c>
      <c r="J66" s="251"/>
      <c r="K66" s="251"/>
      <c r="L66" s="251"/>
      <c r="M66" s="77">
        <f>H66</f>
        <v>7000</v>
      </c>
      <c r="N66" s="252">
        <v>140</v>
      </c>
      <c r="O66" s="253">
        <v>35</v>
      </c>
      <c r="P66" s="251"/>
      <c r="Q66" s="251"/>
      <c r="R66" s="251" t="s">
        <v>197</v>
      </c>
      <c r="S66" s="233"/>
      <c r="T66" s="233"/>
      <c r="U66" s="233"/>
    </row>
    <row r="67" spans="1:21" s="256" customFormat="1" ht="21.75" customHeight="1" thickBot="1">
      <c r="A67" s="129"/>
      <c r="B67" s="144"/>
      <c r="C67" s="347"/>
      <c r="D67" s="348"/>
      <c r="E67" s="310"/>
      <c r="F67" s="310"/>
      <c r="G67" s="311"/>
      <c r="H67" s="50">
        <v>5000</v>
      </c>
      <c r="I67" s="15" t="s">
        <v>223</v>
      </c>
      <c r="J67" s="258"/>
      <c r="K67" s="258"/>
      <c r="L67" s="258"/>
      <c r="M67" s="77">
        <f>H67</f>
        <v>5000</v>
      </c>
      <c r="N67" s="252">
        <v>100</v>
      </c>
      <c r="O67" s="253">
        <v>25</v>
      </c>
      <c r="P67" s="258"/>
      <c r="Q67" s="258"/>
      <c r="R67" s="258"/>
      <c r="S67" s="233"/>
      <c r="T67" s="233"/>
      <c r="U67" s="233"/>
    </row>
    <row r="68" spans="1:21" s="256" customFormat="1" ht="21.75" customHeight="1" thickBot="1">
      <c r="A68" s="130"/>
      <c r="B68" s="145"/>
      <c r="C68" s="318"/>
      <c r="D68" s="319" t="s">
        <v>7</v>
      </c>
      <c r="E68" s="320">
        <f>E65+E63+E60</f>
        <v>1540</v>
      </c>
      <c r="F68" s="320">
        <f>F65+F63+F60</f>
        <v>6120</v>
      </c>
      <c r="G68" s="321">
        <f>SUM(G60:G67)</f>
        <v>85206</v>
      </c>
      <c r="H68" s="321">
        <f>SUM(H60:H67)</f>
        <v>85007</v>
      </c>
      <c r="I68" s="420"/>
      <c r="J68" s="334"/>
      <c r="K68" s="334"/>
      <c r="L68" s="334"/>
      <c r="M68" s="276">
        <f>SUM(M60:M67)</f>
        <v>85206</v>
      </c>
      <c r="N68" s="351">
        <f>N60+N62+N63+N66+N67</f>
        <v>1222.6399999999999</v>
      </c>
      <c r="O68" s="351">
        <f>O60+O61+O62+O63+O64+O65+O66+O67</f>
        <v>305.65999999999997</v>
      </c>
      <c r="P68" s="334"/>
      <c r="Q68" s="334"/>
      <c r="R68" s="334"/>
      <c r="S68" s="233"/>
      <c r="T68" s="233"/>
      <c r="U68" s="233"/>
    </row>
    <row r="69" spans="1:21" s="256" customFormat="1" ht="36.75" customHeight="1">
      <c r="A69" s="128">
        <v>10</v>
      </c>
      <c r="B69" s="140" t="s">
        <v>38</v>
      </c>
      <c r="C69" s="146">
        <v>17</v>
      </c>
      <c r="D69" s="134" t="s">
        <v>39</v>
      </c>
      <c r="E69" s="123">
        <v>690</v>
      </c>
      <c r="F69" s="123">
        <v>2961</v>
      </c>
      <c r="G69" s="176">
        <v>35807</v>
      </c>
      <c r="H69" s="48">
        <v>20162</v>
      </c>
      <c r="I69" s="9" t="s">
        <v>183</v>
      </c>
      <c r="J69" s="322"/>
      <c r="K69" s="322"/>
      <c r="L69" s="322"/>
      <c r="M69" s="77">
        <v>33307</v>
      </c>
      <c r="N69" s="349"/>
      <c r="O69" s="253"/>
      <c r="P69" s="322"/>
      <c r="Q69" s="322"/>
      <c r="R69" s="322"/>
      <c r="S69" s="233"/>
      <c r="T69" s="233"/>
      <c r="U69" s="233"/>
    </row>
    <row r="70" spans="1:21" s="256" customFormat="1" ht="17.25" customHeight="1">
      <c r="A70" s="129"/>
      <c r="B70" s="141"/>
      <c r="C70" s="148"/>
      <c r="D70" s="135"/>
      <c r="E70" s="124"/>
      <c r="F70" s="124"/>
      <c r="G70" s="155"/>
      <c r="H70" s="55">
        <v>15000</v>
      </c>
      <c r="I70" s="17" t="s">
        <v>182</v>
      </c>
      <c r="J70" s="325"/>
      <c r="K70" s="325"/>
      <c r="L70" s="325"/>
      <c r="M70" s="12">
        <v>2500</v>
      </c>
      <c r="N70" s="352">
        <v>280</v>
      </c>
      <c r="O70" s="287">
        <v>70</v>
      </c>
      <c r="P70" s="325"/>
      <c r="Q70" s="325"/>
      <c r="R70" s="325" t="s">
        <v>198</v>
      </c>
      <c r="S70" s="233"/>
      <c r="T70" s="233"/>
      <c r="U70" s="233"/>
    </row>
    <row r="71" spans="1:21" s="256" customFormat="1" ht="18" customHeight="1">
      <c r="A71" s="129"/>
      <c r="B71" s="141"/>
      <c r="C71" s="148">
        <v>18</v>
      </c>
      <c r="D71" s="149" t="s">
        <v>40</v>
      </c>
      <c r="E71" s="156">
        <v>117</v>
      </c>
      <c r="F71" s="156">
        <v>679</v>
      </c>
      <c r="G71" s="212">
        <f>M71+M72+M73</f>
        <v>13459</v>
      </c>
      <c r="H71" s="79">
        <v>4500</v>
      </c>
      <c r="I71" s="80" t="s">
        <v>168</v>
      </c>
      <c r="J71" s="353"/>
      <c r="K71" s="353"/>
      <c r="L71" s="353"/>
      <c r="M71" s="354">
        <v>3500</v>
      </c>
      <c r="N71" s="355">
        <v>70</v>
      </c>
      <c r="O71" s="356">
        <v>18</v>
      </c>
      <c r="P71" s="353"/>
      <c r="Q71" s="353"/>
      <c r="R71" s="353" t="s">
        <v>199</v>
      </c>
      <c r="S71" s="233"/>
      <c r="T71" s="233"/>
      <c r="U71" s="233"/>
    </row>
    <row r="72" spans="1:21" s="256" customFormat="1" ht="18" customHeight="1">
      <c r="A72" s="129"/>
      <c r="B72" s="141"/>
      <c r="C72" s="148"/>
      <c r="D72" s="135"/>
      <c r="E72" s="124"/>
      <c r="F72" s="124"/>
      <c r="G72" s="155"/>
      <c r="H72" s="12"/>
      <c r="I72" s="16" t="s">
        <v>167</v>
      </c>
      <c r="J72" s="242"/>
      <c r="K72" s="242"/>
      <c r="L72" s="242"/>
      <c r="M72" s="77">
        <v>1000</v>
      </c>
      <c r="N72" s="243">
        <v>20</v>
      </c>
      <c r="O72" s="244">
        <v>5</v>
      </c>
      <c r="P72" s="242"/>
      <c r="Q72" s="242"/>
      <c r="R72" s="242" t="s">
        <v>200</v>
      </c>
      <c r="S72" s="233"/>
      <c r="T72" s="233"/>
      <c r="U72" s="233"/>
    </row>
    <row r="73" spans="1:21" s="256" customFormat="1" ht="18" customHeight="1" thickBot="1">
      <c r="A73" s="129"/>
      <c r="B73" s="141"/>
      <c r="C73" s="148"/>
      <c r="D73" s="135"/>
      <c r="E73" s="124"/>
      <c r="F73" s="124"/>
      <c r="G73" s="155"/>
      <c r="H73" s="12">
        <v>7003</v>
      </c>
      <c r="I73" s="13" t="s">
        <v>184</v>
      </c>
      <c r="J73" s="251"/>
      <c r="K73" s="251"/>
      <c r="L73" s="251"/>
      <c r="M73" s="357">
        <v>8959</v>
      </c>
      <c r="N73" s="358"/>
      <c r="O73" s="359"/>
      <c r="P73" s="251"/>
      <c r="Q73" s="251"/>
      <c r="R73" s="251"/>
      <c r="S73" s="233"/>
      <c r="T73" s="233"/>
      <c r="U73" s="233"/>
    </row>
    <row r="74" spans="1:21" s="256" customFormat="1" ht="25.5" customHeight="1">
      <c r="A74" s="129"/>
      <c r="B74" s="141"/>
      <c r="C74" s="146">
        <v>19</v>
      </c>
      <c r="D74" s="134" t="s">
        <v>41</v>
      </c>
      <c r="E74" s="123">
        <v>220</v>
      </c>
      <c r="F74" s="123">
        <v>812</v>
      </c>
      <c r="G74" s="176">
        <f>M74+M75+M76+M77</f>
        <v>14529</v>
      </c>
      <c r="H74" s="48">
        <v>4383</v>
      </c>
      <c r="I74" s="9" t="s">
        <v>86</v>
      </c>
      <c r="J74" s="322"/>
      <c r="K74" s="322"/>
      <c r="L74" s="322"/>
      <c r="M74" s="77">
        <v>3000</v>
      </c>
      <c r="N74" s="243">
        <v>60</v>
      </c>
      <c r="O74" s="244">
        <v>15</v>
      </c>
      <c r="P74" s="322"/>
      <c r="Q74" s="322"/>
      <c r="R74" s="322" t="s">
        <v>201</v>
      </c>
      <c r="S74" s="233"/>
      <c r="T74" s="233"/>
      <c r="U74" s="233"/>
    </row>
    <row r="75" spans="1:21" s="256" customFormat="1" ht="25.5" customHeight="1">
      <c r="A75" s="129"/>
      <c r="B75" s="141"/>
      <c r="C75" s="148"/>
      <c r="D75" s="135"/>
      <c r="E75" s="124"/>
      <c r="F75" s="124"/>
      <c r="G75" s="155"/>
      <c r="H75" s="77"/>
      <c r="I75" s="16" t="s">
        <v>167</v>
      </c>
      <c r="J75" s="242"/>
      <c r="K75" s="242"/>
      <c r="L75" s="242"/>
      <c r="M75" s="77">
        <v>1343</v>
      </c>
      <c r="N75" s="243">
        <v>25</v>
      </c>
      <c r="O75" s="244">
        <v>6</v>
      </c>
      <c r="P75" s="242"/>
      <c r="Q75" s="242"/>
      <c r="R75" s="242" t="s">
        <v>202</v>
      </c>
      <c r="S75" s="233"/>
      <c r="T75" s="233"/>
      <c r="U75" s="233"/>
    </row>
    <row r="76" spans="1:21" s="256" customFormat="1" ht="17.25" customHeight="1">
      <c r="A76" s="129"/>
      <c r="B76" s="141"/>
      <c r="C76" s="148"/>
      <c r="D76" s="135"/>
      <c r="E76" s="124"/>
      <c r="F76" s="124"/>
      <c r="G76" s="155"/>
      <c r="H76" s="49">
        <v>1000</v>
      </c>
      <c r="I76" s="13" t="s">
        <v>137</v>
      </c>
      <c r="J76" s="251"/>
      <c r="K76" s="251"/>
      <c r="L76" s="251"/>
      <c r="M76" s="77">
        <v>3686</v>
      </c>
      <c r="N76" s="346"/>
      <c r="O76" s="253"/>
      <c r="P76" s="251"/>
      <c r="Q76" s="251"/>
      <c r="R76" s="251"/>
      <c r="S76" s="233"/>
      <c r="T76" s="233"/>
      <c r="U76" s="233"/>
    </row>
    <row r="77" spans="1:21" s="256" customFormat="1" ht="28.5" customHeight="1" thickBot="1">
      <c r="A77" s="129"/>
      <c r="B77" s="141"/>
      <c r="C77" s="147"/>
      <c r="D77" s="136"/>
      <c r="E77" s="131"/>
      <c r="F77" s="131"/>
      <c r="G77" s="177"/>
      <c r="H77" s="50">
        <v>9000</v>
      </c>
      <c r="I77" s="15" t="s">
        <v>224</v>
      </c>
      <c r="J77" s="258"/>
      <c r="K77" s="258"/>
      <c r="L77" s="258"/>
      <c r="M77" s="77">
        <v>6500</v>
      </c>
      <c r="N77" s="333">
        <v>130</v>
      </c>
      <c r="O77" s="253">
        <v>32.5</v>
      </c>
      <c r="P77" s="258"/>
      <c r="Q77" s="258"/>
      <c r="R77" s="258" t="s">
        <v>225</v>
      </c>
      <c r="S77" s="233"/>
      <c r="T77" s="233"/>
      <c r="U77" s="233"/>
    </row>
    <row r="78" spans="1:21" s="256" customFormat="1" ht="18.75" customHeight="1" thickBot="1">
      <c r="A78" s="130"/>
      <c r="B78" s="142"/>
      <c r="C78" s="318"/>
      <c r="D78" s="319" t="s">
        <v>7</v>
      </c>
      <c r="E78" s="320">
        <f>E74+E71+E69</f>
        <v>1027</v>
      </c>
      <c r="F78" s="320">
        <f>F74+F71+F69</f>
        <v>4452</v>
      </c>
      <c r="G78" s="321">
        <f>SUM(G69:G77)</f>
        <v>63795</v>
      </c>
      <c r="H78" s="321">
        <f>SUM(H69:H77)</f>
        <v>61048</v>
      </c>
      <c r="I78" s="420"/>
      <c r="J78" s="334"/>
      <c r="K78" s="334"/>
      <c r="L78" s="334"/>
      <c r="M78" s="276">
        <f>M69+M70+M71+M72+M73+M74+M75+M76+M77</f>
        <v>63795</v>
      </c>
      <c r="N78" s="351">
        <f>N69+N70+N71+N72+N73+N74+N75+N76+N77</f>
        <v>585</v>
      </c>
      <c r="O78" s="278">
        <f>O69+O70+O71+O72+O73+O74+O75+O76+O77</f>
        <v>146.5</v>
      </c>
      <c r="P78" s="334"/>
      <c r="Q78" s="334"/>
      <c r="R78" s="334"/>
      <c r="S78" s="233"/>
      <c r="T78" s="233"/>
      <c r="U78" s="233"/>
    </row>
    <row r="79" spans="1:21" s="256" customFormat="1" ht="36" customHeight="1">
      <c r="A79" s="128">
        <v>11</v>
      </c>
      <c r="B79" s="143" t="s">
        <v>42</v>
      </c>
      <c r="C79" s="146">
        <v>20</v>
      </c>
      <c r="D79" s="134" t="s">
        <v>43</v>
      </c>
      <c r="E79" s="125">
        <v>646</v>
      </c>
      <c r="F79" s="125">
        <v>2185</v>
      </c>
      <c r="G79" s="176">
        <v>29568</v>
      </c>
      <c r="H79" s="8">
        <v>27690</v>
      </c>
      <c r="I79" s="18" t="s">
        <v>108</v>
      </c>
      <c r="J79" s="99"/>
      <c r="K79" s="99"/>
      <c r="L79" s="99"/>
      <c r="M79" s="77">
        <f>H79</f>
        <v>27690</v>
      </c>
      <c r="N79" s="349"/>
      <c r="O79" s="244"/>
      <c r="P79" s="99"/>
      <c r="Q79" s="99"/>
      <c r="R79" s="99"/>
      <c r="S79" s="233"/>
      <c r="T79" s="233"/>
      <c r="U79" s="233"/>
    </row>
    <row r="80" spans="1:21" s="256" customFormat="1" ht="18" customHeight="1" thickBot="1">
      <c r="A80" s="129"/>
      <c r="B80" s="144"/>
      <c r="C80" s="147"/>
      <c r="D80" s="136"/>
      <c r="E80" s="127"/>
      <c r="F80" s="127"/>
      <c r="G80" s="177"/>
      <c r="H80" s="14">
        <v>1531</v>
      </c>
      <c r="I80" s="19" t="s">
        <v>109</v>
      </c>
      <c r="J80" s="360"/>
      <c r="K80" s="360"/>
      <c r="L80" s="360"/>
      <c r="M80" s="14">
        <v>1878</v>
      </c>
      <c r="N80" s="259"/>
      <c r="O80" s="260"/>
      <c r="P80" s="360"/>
      <c r="Q80" s="360"/>
      <c r="R80" s="360"/>
      <c r="S80" s="233"/>
      <c r="T80" s="233"/>
      <c r="U80" s="233"/>
    </row>
    <row r="81" spans="1:21" s="256" customFormat="1" ht="17.25" customHeight="1">
      <c r="A81" s="129"/>
      <c r="B81" s="144"/>
      <c r="C81" s="146">
        <v>21</v>
      </c>
      <c r="D81" s="134" t="s">
        <v>44</v>
      </c>
      <c r="E81" s="125">
        <v>461</v>
      </c>
      <c r="F81" s="125">
        <v>1412</v>
      </c>
      <c r="G81" s="176">
        <v>23353</v>
      </c>
      <c r="H81" s="48">
        <v>5600</v>
      </c>
      <c r="I81" s="9" t="s">
        <v>110</v>
      </c>
      <c r="J81" s="322"/>
      <c r="K81" s="322"/>
      <c r="L81" s="322"/>
      <c r="M81" s="77">
        <v>4308</v>
      </c>
      <c r="N81" s="243">
        <v>86</v>
      </c>
      <c r="O81" s="244">
        <v>28</v>
      </c>
      <c r="P81" s="322"/>
      <c r="Q81" s="322"/>
      <c r="R81" s="322"/>
      <c r="S81" s="233"/>
      <c r="T81" s="233"/>
      <c r="U81" s="233"/>
    </row>
    <row r="82" spans="1:21" s="256" customFormat="1" ht="17.25" customHeight="1">
      <c r="A82" s="129"/>
      <c r="B82" s="144"/>
      <c r="C82" s="148"/>
      <c r="D82" s="135"/>
      <c r="E82" s="126"/>
      <c r="F82" s="126"/>
      <c r="G82" s="155"/>
      <c r="H82" s="12">
        <v>5545</v>
      </c>
      <c r="I82" s="20" t="s">
        <v>111</v>
      </c>
      <c r="J82" s="100"/>
      <c r="K82" s="100"/>
      <c r="L82" s="100"/>
      <c r="M82" s="77">
        <f>H82</f>
        <v>5545</v>
      </c>
      <c r="N82" s="243">
        <v>110.9</v>
      </c>
      <c r="O82" s="244">
        <v>27.725</v>
      </c>
      <c r="P82" s="100"/>
      <c r="Q82" s="100"/>
      <c r="R82" s="100"/>
      <c r="S82" s="233"/>
      <c r="T82" s="233"/>
      <c r="U82" s="233"/>
    </row>
    <row r="83" spans="1:21" s="256" customFormat="1" ht="27.75" customHeight="1" thickBot="1">
      <c r="A83" s="129"/>
      <c r="B83" s="144"/>
      <c r="C83" s="147"/>
      <c r="D83" s="136"/>
      <c r="E83" s="127"/>
      <c r="F83" s="127"/>
      <c r="G83" s="177"/>
      <c r="H83" s="50">
        <v>13500</v>
      </c>
      <c r="I83" s="15" t="s">
        <v>112</v>
      </c>
      <c r="J83" s="258"/>
      <c r="K83" s="258"/>
      <c r="L83" s="258"/>
      <c r="M83" s="77">
        <f>H83</f>
        <v>13500</v>
      </c>
      <c r="N83" s="252">
        <v>270</v>
      </c>
      <c r="O83" s="253">
        <v>67.5</v>
      </c>
      <c r="P83" s="258"/>
      <c r="Q83" s="258"/>
      <c r="R83" s="258" t="s">
        <v>203</v>
      </c>
      <c r="S83" s="233"/>
      <c r="T83" s="233"/>
      <c r="U83" s="233"/>
    </row>
    <row r="84" spans="1:21" s="256" customFormat="1" ht="22.5" customHeight="1" thickBot="1">
      <c r="A84" s="130"/>
      <c r="B84" s="145"/>
      <c r="C84" s="304"/>
      <c r="D84" s="274" t="s">
        <v>7</v>
      </c>
      <c r="E84" s="64">
        <f>E81+E79</f>
        <v>1107</v>
      </c>
      <c r="F84" s="64">
        <f>F81+F79</f>
        <v>3597</v>
      </c>
      <c r="G84" s="276">
        <f>SUM(G79:G83)</f>
        <v>52921</v>
      </c>
      <c r="H84" s="276">
        <f>SUM(H79:H83)</f>
        <v>53866</v>
      </c>
      <c r="I84" s="421"/>
      <c r="J84" s="63"/>
      <c r="K84" s="63"/>
      <c r="L84" s="63"/>
      <c r="M84" s="276">
        <f>SUM(M79:M83)</f>
        <v>52921</v>
      </c>
      <c r="N84" s="278">
        <f>N81+N82+N83</f>
        <v>466.9</v>
      </c>
      <c r="O84" s="278">
        <f>O79+O80+O81+O82+O83</f>
        <v>123.225</v>
      </c>
      <c r="P84" s="63"/>
      <c r="Q84" s="63"/>
      <c r="R84" s="63"/>
      <c r="S84" s="233"/>
      <c r="T84" s="233"/>
      <c r="U84" s="233"/>
    </row>
    <row r="85" spans="1:21" s="256" customFormat="1" ht="22.5" customHeight="1">
      <c r="A85" s="81"/>
      <c r="B85" s="78"/>
      <c r="C85" s="361"/>
      <c r="D85" s="111" t="s">
        <v>46</v>
      </c>
      <c r="E85" s="125">
        <v>212</v>
      </c>
      <c r="F85" s="125">
        <v>940</v>
      </c>
      <c r="G85" s="217">
        <v>15558</v>
      </c>
      <c r="H85" s="362"/>
      <c r="I85" s="422" t="s">
        <v>187</v>
      </c>
      <c r="J85" s="363"/>
      <c r="K85" s="363"/>
      <c r="L85" s="363"/>
      <c r="M85" s="364">
        <v>4500</v>
      </c>
      <c r="N85" s="365">
        <v>90</v>
      </c>
      <c r="O85" s="366">
        <v>22</v>
      </c>
      <c r="P85" s="363"/>
      <c r="Q85" s="363"/>
      <c r="R85" s="363" t="s">
        <v>204</v>
      </c>
      <c r="S85" s="233"/>
      <c r="T85" s="233"/>
      <c r="U85" s="233"/>
    </row>
    <row r="86" spans="1:21" s="256" customFormat="1" ht="24.75" customHeight="1" thickBot="1">
      <c r="A86" s="117">
        <v>12</v>
      </c>
      <c r="B86" s="132" t="s">
        <v>45</v>
      </c>
      <c r="C86" s="66">
        <v>22</v>
      </c>
      <c r="D86" s="105"/>
      <c r="E86" s="127"/>
      <c r="F86" s="127"/>
      <c r="G86" s="219"/>
      <c r="H86" s="51">
        <v>15290</v>
      </c>
      <c r="I86" s="15" t="s">
        <v>181</v>
      </c>
      <c r="J86" s="258"/>
      <c r="K86" s="258"/>
      <c r="L86" s="258"/>
      <c r="M86" s="50">
        <v>11058</v>
      </c>
      <c r="N86" s="59"/>
      <c r="O86" s="260"/>
      <c r="P86" s="258"/>
      <c r="Q86" s="258"/>
      <c r="R86" s="258"/>
      <c r="S86" s="233"/>
      <c r="T86" s="233"/>
      <c r="U86" s="233"/>
    </row>
    <row r="87" spans="1:21" s="256" customFormat="1" ht="21" customHeight="1">
      <c r="A87" s="117"/>
      <c r="B87" s="133"/>
      <c r="C87" s="146">
        <v>23</v>
      </c>
      <c r="D87" s="134" t="s">
        <v>47</v>
      </c>
      <c r="E87" s="125">
        <v>458</v>
      </c>
      <c r="F87" s="125">
        <v>2116</v>
      </c>
      <c r="G87" s="217">
        <v>29013</v>
      </c>
      <c r="H87" s="52">
        <v>5011</v>
      </c>
      <c r="I87" s="9" t="s">
        <v>175</v>
      </c>
      <c r="J87" s="322"/>
      <c r="K87" s="322"/>
      <c r="L87" s="322"/>
      <c r="M87" s="77">
        <v>1500</v>
      </c>
      <c r="N87" s="243"/>
      <c r="O87" s="244"/>
      <c r="P87" s="322"/>
      <c r="Q87" s="322"/>
      <c r="R87" s="322"/>
      <c r="S87" s="233"/>
      <c r="T87" s="233"/>
      <c r="U87" s="233"/>
    </row>
    <row r="88" spans="1:21" s="256" customFormat="1" ht="21" customHeight="1">
      <c r="A88" s="117"/>
      <c r="B88" s="133"/>
      <c r="C88" s="148"/>
      <c r="D88" s="135"/>
      <c r="E88" s="126"/>
      <c r="F88" s="126"/>
      <c r="G88" s="218"/>
      <c r="H88" s="76"/>
      <c r="I88" s="16" t="s">
        <v>188</v>
      </c>
      <c r="J88" s="242"/>
      <c r="K88" s="242"/>
      <c r="L88" s="242"/>
      <c r="M88" s="77">
        <v>5513</v>
      </c>
      <c r="N88" s="243">
        <v>110</v>
      </c>
      <c r="O88" s="244">
        <v>27.5</v>
      </c>
      <c r="P88" s="242"/>
      <c r="Q88" s="242"/>
      <c r="R88" s="242"/>
      <c r="S88" s="233"/>
      <c r="T88" s="233"/>
      <c r="U88" s="233"/>
    </row>
    <row r="89" spans="1:21" s="256" customFormat="1" ht="21" customHeight="1">
      <c r="A89" s="117"/>
      <c r="B89" s="133"/>
      <c r="C89" s="148"/>
      <c r="D89" s="135"/>
      <c r="E89" s="126"/>
      <c r="F89" s="126"/>
      <c r="G89" s="218"/>
      <c r="H89" s="53">
        <v>3000</v>
      </c>
      <c r="I89" s="13" t="s">
        <v>180</v>
      </c>
      <c r="J89" s="251"/>
      <c r="K89" s="251"/>
      <c r="L89" s="251"/>
      <c r="M89" s="77">
        <f>H89</f>
        <v>3000</v>
      </c>
      <c r="N89" s="346"/>
      <c r="O89" s="253"/>
      <c r="P89" s="251"/>
      <c r="Q89" s="251"/>
      <c r="R89" s="251"/>
      <c r="S89" s="233"/>
      <c r="T89" s="233"/>
      <c r="U89" s="233"/>
    </row>
    <row r="90" spans="1:21" s="312" customFormat="1" ht="30" customHeight="1">
      <c r="A90" s="117"/>
      <c r="B90" s="133"/>
      <c r="C90" s="148"/>
      <c r="D90" s="135"/>
      <c r="E90" s="126"/>
      <c r="F90" s="126"/>
      <c r="G90" s="218"/>
      <c r="H90" s="53">
        <v>14000</v>
      </c>
      <c r="I90" s="13" t="s">
        <v>113</v>
      </c>
      <c r="J90" s="251"/>
      <c r="K90" s="251"/>
      <c r="L90" s="251"/>
      <c r="M90" s="77">
        <v>12000</v>
      </c>
      <c r="N90" s="252">
        <v>280</v>
      </c>
      <c r="O90" s="253">
        <v>70</v>
      </c>
      <c r="P90" s="251"/>
      <c r="Q90" s="251"/>
      <c r="R90" s="251" t="s">
        <v>205</v>
      </c>
      <c r="S90" s="233"/>
      <c r="T90" s="233"/>
      <c r="U90" s="233"/>
    </row>
    <row r="91" spans="1:21" s="256" customFormat="1" ht="27.75" customHeight="1" thickBot="1">
      <c r="A91" s="117"/>
      <c r="B91" s="133"/>
      <c r="C91" s="147"/>
      <c r="D91" s="136"/>
      <c r="E91" s="127"/>
      <c r="F91" s="127"/>
      <c r="G91" s="219"/>
      <c r="H91" s="54">
        <v>7000</v>
      </c>
      <c r="I91" s="15" t="s">
        <v>114</v>
      </c>
      <c r="J91" s="258"/>
      <c r="K91" s="258"/>
      <c r="L91" s="258"/>
      <c r="M91" s="50">
        <f>H91</f>
        <v>7000</v>
      </c>
      <c r="N91" s="333"/>
      <c r="O91" s="260"/>
      <c r="P91" s="258"/>
      <c r="Q91" s="258"/>
      <c r="R91" s="258"/>
      <c r="S91" s="233"/>
      <c r="T91" s="233"/>
      <c r="U91" s="233"/>
    </row>
    <row r="92" spans="1:21" s="256" customFormat="1" ht="23.25" customHeight="1">
      <c r="A92" s="117"/>
      <c r="B92" s="133"/>
      <c r="C92" s="137">
        <v>24</v>
      </c>
      <c r="D92" s="10"/>
      <c r="E92" s="125">
        <v>297</v>
      </c>
      <c r="F92" s="125">
        <v>1217</v>
      </c>
      <c r="G92" s="176">
        <v>21785</v>
      </c>
      <c r="H92" s="51"/>
      <c r="I92" s="423" t="s">
        <v>160</v>
      </c>
      <c r="J92" s="231"/>
      <c r="K92" s="231"/>
      <c r="L92" s="231"/>
      <c r="M92" s="367">
        <v>3785</v>
      </c>
      <c r="N92" s="368"/>
      <c r="O92" s="369"/>
      <c r="P92" s="100"/>
      <c r="Q92" s="100"/>
      <c r="R92" s="100"/>
      <c r="S92" s="233"/>
      <c r="T92" s="233"/>
      <c r="U92" s="233"/>
    </row>
    <row r="93" spans="1:21" s="256" customFormat="1" ht="2.25" customHeight="1" hidden="1">
      <c r="A93" s="117"/>
      <c r="B93" s="133"/>
      <c r="C93" s="138"/>
      <c r="D93" s="10"/>
      <c r="E93" s="126"/>
      <c r="F93" s="126"/>
      <c r="G93" s="155"/>
      <c r="H93" s="51"/>
      <c r="I93" s="424"/>
      <c r="J93" s="232"/>
      <c r="K93" s="232"/>
      <c r="L93" s="232"/>
      <c r="M93" s="367"/>
      <c r="N93" s="368"/>
      <c r="O93" s="370"/>
      <c r="P93" s="100"/>
      <c r="Q93" s="100"/>
      <c r="R93" s="100"/>
      <c r="S93" s="233"/>
      <c r="T93" s="233"/>
      <c r="U93" s="233"/>
    </row>
    <row r="94" spans="1:21" s="256" customFormat="1" ht="21.75" customHeight="1">
      <c r="A94" s="117"/>
      <c r="B94" s="133"/>
      <c r="C94" s="138"/>
      <c r="D94" s="10" t="s">
        <v>48</v>
      </c>
      <c r="E94" s="126"/>
      <c r="F94" s="126"/>
      <c r="G94" s="155"/>
      <c r="H94" s="12">
        <v>14500</v>
      </c>
      <c r="I94" s="20" t="s">
        <v>115</v>
      </c>
      <c r="J94" s="100"/>
      <c r="K94" s="100"/>
      <c r="L94" s="100"/>
      <c r="M94" s="77">
        <f>H94</f>
        <v>14500</v>
      </c>
      <c r="N94" s="335"/>
      <c r="O94" s="244"/>
      <c r="P94" s="100"/>
      <c r="Q94" s="100"/>
      <c r="R94" s="100"/>
      <c r="S94" s="233"/>
      <c r="T94" s="233"/>
      <c r="U94" s="233"/>
    </row>
    <row r="95" spans="1:21" s="256" customFormat="1" ht="20.25" customHeight="1" thickBot="1">
      <c r="A95" s="117"/>
      <c r="B95" s="133"/>
      <c r="C95" s="139"/>
      <c r="D95" s="10"/>
      <c r="E95" s="127"/>
      <c r="F95" s="127"/>
      <c r="G95" s="177"/>
      <c r="H95" s="12">
        <v>9002</v>
      </c>
      <c r="I95" s="20" t="s">
        <v>159</v>
      </c>
      <c r="J95" s="100"/>
      <c r="K95" s="100"/>
      <c r="L95" s="100"/>
      <c r="M95" s="77">
        <v>3500</v>
      </c>
      <c r="N95" s="252">
        <v>70</v>
      </c>
      <c r="O95" s="253">
        <v>17.5</v>
      </c>
      <c r="P95" s="100"/>
      <c r="Q95" s="100"/>
      <c r="R95" s="100" t="s">
        <v>206</v>
      </c>
      <c r="S95" s="233"/>
      <c r="T95" s="233"/>
      <c r="U95" s="233"/>
    </row>
    <row r="96" spans="1:21" s="256" customFormat="1" ht="21" customHeight="1" thickBot="1">
      <c r="A96" s="117"/>
      <c r="B96" s="133"/>
      <c r="C96" s="318"/>
      <c r="D96" s="319" t="s">
        <v>7</v>
      </c>
      <c r="E96" s="320">
        <f>E92+E87+E85</f>
        <v>967</v>
      </c>
      <c r="F96" s="320">
        <f>F92+F87+F85</f>
        <v>4273</v>
      </c>
      <c r="G96" s="321">
        <f>SUM(G85:G93)</f>
        <v>66356</v>
      </c>
      <c r="H96" s="321">
        <f>SUM(H86:H95)</f>
        <v>67803</v>
      </c>
      <c r="I96" s="420"/>
      <c r="J96" s="334"/>
      <c r="K96" s="334"/>
      <c r="L96" s="334"/>
      <c r="M96" s="276">
        <f>M85+M86+M87+M88+M89+M90+M91+M92+M94+M95</f>
        <v>66356</v>
      </c>
      <c r="N96" s="371">
        <f>N85+N86+N87+N88+N89+N90+N91+N92+N94+N95</f>
        <v>550</v>
      </c>
      <c r="O96" s="372">
        <f>O85+O86+O87+O88+O89+O90+O91+O92+O94+O95</f>
        <v>137</v>
      </c>
      <c r="P96" s="341"/>
      <c r="Q96" s="334"/>
      <c r="R96" s="334"/>
      <c r="S96" s="233"/>
      <c r="T96" s="233"/>
      <c r="U96" s="233"/>
    </row>
    <row r="97" spans="1:21" s="256" customFormat="1" ht="30" customHeight="1" thickBot="1">
      <c r="A97" s="128">
        <v>13</v>
      </c>
      <c r="B97" s="143" t="s">
        <v>49</v>
      </c>
      <c r="C97" s="67">
        <v>25</v>
      </c>
      <c r="D97" s="21" t="s">
        <v>50</v>
      </c>
      <c r="E97" s="22">
        <v>466</v>
      </c>
      <c r="F97" s="22">
        <v>1547</v>
      </c>
      <c r="G97" s="23">
        <v>24438</v>
      </c>
      <c r="H97" s="23">
        <v>25325</v>
      </c>
      <c r="I97" s="24" t="s">
        <v>186</v>
      </c>
      <c r="J97" s="313"/>
      <c r="K97" s="313"/>
      <c r="L97" s="313"/>
      <c r="M97" s="14">
        <v>24438</v>
      </c>
      <c r="N97" s="349"/>
      <c r="O97" s="373"/>
      <c r="P97" s="313"/>
      <c r="Q97" s="313"/>
      <c r="R97" s="313"/>
      <c r="S97" s="233"/>
      <c r="T97" s="233"/>
      <c r="U97" s="233"/>
    </row>
    <row r="98" spans="1:21" s="256" customFormat="1" ht="21" customHeight="1">
      <c r="A98" s="129"/>
      <c r="B98" s="144"/>
      <c r="C98" s="146">
        <v>26</v>
      </c>
      <c r="D98" s="134" t="s">
        <v>51</v>
      </c>
      <c r="E98" s="123">
        <v>39</v>
      </c>
      <c r="F98" s="123">
        <v>180</v>
      </c>
      <c r="G98" s="176">
        <v>5447</v>
      </c>
      <c r="H98" s="48">
        <v>5499</v>
      </c>
      <c r="I98" s="9" t="s">
        <v>138</v>
      </c>
      <c r="J98" s="322"/>
      <c r="K98" s="322"/>
      <c r="L98" s="322"/>
      <c r="M98" s="48">
        <v>2947</v>
      </c>
      <c r="N98" s="349"/>
      <c r="O98" s="244"/>
      <c r="P98" s="322"/>
      <c r="Q98" s="322"/>
      <c r="R98" s="322"/>
      <c r="S98" s="233"/>
      <c r="T98" s="233"/>
      <c r="U98" s="233"/>
    </row>
    <row r="99" spans="1:21" s="256" customFormat="1" ht="29.25" customHeight="1" thickBot="1">
      <c r="A99" s="129"/>
      <c r="B99" s="144"/>
      <c r="C99" s="147"/>
      <c r="D99" s="136"/>
      <c r="E99" s="131"/>
      <c r="F99" s="131"/>
      <c r="G99" s="177"/>
      <c r="H99" s="50">
        <v>3892</v>
      </c>
      <c r="I99" s="15" t="s">
        <v>116</v>
      </c>
      <c r="J99" s="258"/>
      <c r="K99" s="258"/>
      <c r="L99" s="258"/>
      <c r="M99" s="14">
        <v>2500</v>
      </c>
      <c r="N99" s="259">
        <v>50</v>
      </c>
      <c r="O99" s="260">
        <v>12.5</v>
      </c>
      <c r="P99" s="258"/>
      <c r="Q99" s="258"/>
      <c r="R99" s="258" t="s">
        <v>204</v>
      </c>
      <c r="S99" s="233"/>
      <c r="T99" s="233"/>
      <c r="U99" s="233"/>
    </row>
    <row r="100" spans="1:21" s="256" customFormat="1" ht="29.25" customHeight="1" thickBot="1">
      <c r="A100" s="129"/>
      <c r="B100" s="144"/>
      <c r="C100" s="137">
        <v>27</v>
      </c>
      <c r="D100" s="134" t="s">
        <v>52</v>
      </c>
      <c r="E100" s="123">
        <v>80</v>
      </c>
      <c r="F100" s="123">
        <v>329</v>
      </c>
      <c r="G100" s="176">
        <v>7645</v>
      </c>
      <c r="H100" s="14"/>
      <c r="I100" s="19" t="s">
        <v>139</v>
      </c>
      <c r="J100" s="360"/>
      <c r="K100" s="360"/>
      <c r="L100" s="360"/>
      <c r="M100" s="23">
        <v>2650</v>
      </c>
      <c r="N100" s="374"/>
      <c r="O100" s="375"/>
      <c r="P100" s="360"/>
      <c r="Q100" s="360"/>
      <c r="R100" s="360"/>
      <c r="S100" s="233"/>
      <c r="T100" s="233"/>
      <c r="U100" s="233"/>
    </row>
    <row r="101" spans="1:21" s="256" customFormat="1" ht="36" customHeight="1" thickBot="1">
      <c r="A101" s="129"/>
      <c r="B101" s="144"/>
      <c r="C101" s="139"/>
      <c r="D101" s="136"/>
      <c r="E101" s="131"/>
      <c r="F101" s="131"/>
      <c r="G101" s="177"/>
      <c r="H101" s="23">
        <v>3700</v>
      </c>
      <c r="I101" s="24" t="s">
        <v>142</v>
      </c>
      <c r="J101" s="313"/>
      <c r="K101" s="313"/>
      <c r="L101" s="313"/>
      <c r="M101" s="23">
        <v>4995</v>
      </c>
      <c r="N101" s="374">
        <v>100</v>
      </c>
      <c r="O101" s="375">
        <v>25</v>
      </c>
      <c r="P101" s="313"/>
      <c r="Q101" s="313"/>
      <c r="R101" s="313"/>
      <c r="S101" s="233"/>
      <c r="T101" s="233"/>
      <c r="U101" s="233"/>
    </row>
    <row r="102" spans="1:21" s="256" customFormat="1" ht="36" customHeight="1" thickBot="1">
      <c r="A102" s="129"/>
      <c r="B102" s="144"/>
      <c r="C102" s="65">
        <v>28</v>
      </c>
      <c r="D102" s="10" t="s">
        <v>145</v>
      </c>
      <c r="E102" s="11">
        <v>21</v>
      </c>
      <c r="F102" s="11">
        <v>81</v>
      </c>
      <c r="G102" s="12">
        <v>4651</v>
      </c>
      <c r="H102" s="8"/>
      <c r="I102" s="18" t="s">
        <v>146</v>
      </c>
      <c r="J102" s="99"/>
      <c r="K102" s="99"/>
      <c r="L102" s="339"/>
      <c r="M102" s="101">
        <v>4651</v>
      </c>
      <c r="N102" s="376"/>
      <c r="O102" s="377"/>
      <c r="P102" s="99"/>
      <c r="Q102" s="99"/>
      <c r="R102" s="99"/>
      <c r="S102" s="233"/>
      <c r="T102" s="233"/>
      <c r="U102" s="233"/>
    </row>
    <row r="103" spans="1:21" s="256" customFormat="1" ht="27" customHeight="1" thickBot="1">
      <c r="A103" s="130"/>
      <c r="B103" s="145"/>
      <c r="C103" s="318"/>
      <c r="D103" s="319" t="s">
        <v>7</v>
      </c>
      <c r="E103" s="320">
        <f>E97+E98+E100+E102</f>
        <v>606</v>
      </c>
      <c r="F103" s="320">
        <f>F97+F98+F100+F102</f>
        <v>2137</v>
      </c>
      <c r="G103" s="321">
        <f>G97+G98+G100+G102</f>
        <v>42181</v>
      </c>
      <c r="H103" s="321">
        <f>SUM(H97:H101)</f>
        <v>38416</v>
      </c>
      <c r="I103" s="420" t="s">
        <v>161</v>
      </c>
      <c r="J103" s="334"/>
      <c r="K103" s="334"/>
      <c r="L103" s="46"/>
      <c r="M103" s="275">
        <f>M97+M98+M99+M100+M101+M102</f>
        <v>42181</v>
      </c>
      <c r="N103" s="378">
        <f>N99+N101</f>
        <v>150</v>
      </c>
      <c r="O103" s="332">
        <f>O97+O98+O99+O100+O101+O102</f>
        <v>37.5</v>
      </c>
      <c r="P103" s="334"/>
      <c r="Q103" s="334"/>
      <c r="R103" s="334"/>
      <c r="S103" s="233"/>
      <c r="T103" s="233"/>
      <c r="U103" s="233"/>
    </row>
    <row r="104" spans="1:21" s="256" customFormat="1" ht="24.75" customHeight="1" thickBot="1">
      <c r="A104" s="178">
        <v>14</v>
      </c>
      <c r="B104" s="181" t="s">
        <v>53</v>
      </c>
      <c r="C104" s="67">
        <v>29</v>
      </c>
      <c r="D104" s="21" t="s">
        <v>54</v>
      </c>
      <c r="E104" s="25">
        <v>703</v>
      </c>
      <c r="F104" s="25">
        <v>2781</v>
      </c>
      <c r="G104" s="23">
        <v>34360</v>
      </c>
      <c r="H104" s="23">
        <v>31586</v>
      </c>
      <c r="I104" s="24" t="s">
        <v>158</v>
      </c>
      <c r="J104" s="313"/>
      <c r="K104" s="313"/>
      <c r="L104" s="313"/>
      <c r="M104" s="14">
        <v>34360</v>
      </c>
      <c r="N104" s="259">
        <v>687.2</v>
      </c>
      <c r="O104" s="373">
        <v>171.8</v>
      </c>
      <c r="P104" s="313"/>
      <c r="Q104" s="313"/>
      <c r="R104" s="313"/>
      <c r="S104" s="233"/>
      <c r="T104" s="233"/>
      <c r="U104" s="233"/>
    </row>
    <row r="105" spans="1:21" s="256" customFormat="1" ht="28.5" customHeight="1">
      <c r="A105" s="179"/>
      <c r="B105" s="183"/>
      <c r="C105" s="207">
        <v>30</v>
      </c>
      <c r="D105" s="196" t="s">
        <v>55</v>
      </c>
      <c r="E105" s="186">
        <v>231</v>
      </c>
      <c r="F105" s="186">
        <v>795</v>
      </c>
      <c r="G105" s="213">
        <f>M105+M106+M107+M108+M109</f>
        <v>14392</v>
      </c>
      <c r="H105" s="52">
        <v>3500</v>
      </c>
      <c r="I105" s="9" t="s">
        <v>117</v>
      </c>
      <c r="J105" s="322"/>
      <c r="K105" s="322"/>
      <c r="L105" s="322"/>
      <c r="M105" s="48">
        <v>2000</v>
      </c>
      <c r="N105" s="243">
        <v>40</v>
      </c>
      <c r="O105" s="244">
        <v>10</v>
      </c>
      <c r="P105" s="322"/>
      <c r="Q105" s="322"/>
      <c r="R105" s="322" t="s">
        <v>207</v>
      </c>
      <c r="S105" s="233"/>
      <c r="T105" s="233"/>
      <c r="U105" s="233"/>
    </row>
    <row r="106" spans="1:21" s="256" customFormat="1" ht="19.5" customHeight="1">
      <c r="A106" s="179"/>
      <c r="B106" s="183"/>
      <c r="C106" s="208"/>
      <c r="D106" s="197"/>
      <c r="E106" s="195"/>
      <c r="F106" s="195"/>
      <c r="G106" s="214"/>
      <c r="H106" s="76"/>
      <c r="I106" s="412" t="s">
        <v>93</v>
      </c>
      <c r="J106" s="242"/>
      <c r="K106" s="242"/>
      <c r="L106" s="242"/>
      <c r="M106" s="77">
        <v>1500</v>
      </c>
      <c r="N106" s="243"/>
      <c r="O106" s="244"/>
      <c r="P106" s="242"/>
      <c r="Q106" s="242"/>
      <c r="R106" s="242"/>
      <c r="S106" s="233"/>
      <c r="T106" s="233"/>
      <c r="U106" s="233"/>
    </row>
    <row r="107" spans="1:21" s="256" customFormat="1" ht="18.75" customHeight="1">
      <c r="A107" s="179"/>
      <c r="B107" s="183"/>
      <c r="C107" s="209"/>
      <c r="D107" s="198"/>
      <c r="E107" s="187"/>
      <c r="F107" s="187"/>
      <c r="G107" s="215"/>
      <c r="H107" s="53">
        <v>2500</v>
      </c>
      <c r="I107" s="13" t="s">
        <v>118</v>
      </c>
      <c r="J107" s="251"/>
      <c r="K107" s="251"/>
      <c r="L107" s="251"/>
      <c r="M107" s="77">
        <f>H107</f>
        <v>2500</v>
      </c>
      <c r="N107" s="252">
        <v>50</v>
      </c>
      <c r="O107" s="253">
        <v>12.5</v>
      </c>
      <c r="P107" s="251"/>
      <c r="Q107" s="251"/>
      <c r="R107" s="251"/>
      <c r="S107" s="233"/>
      <c r="T107" s="233"/>
      <c r="U107" s="233"/>
    </row>
    <row r="108" spans="1:21" s="256" customFormat="1" ht="19.5" customHeight="1">
      <c r="A108" s="179"/>
      <c r="B108" s="183"/>
      <c r="C108" s="209"/>
      <c r="D108" s="198"/>
      <c r="E108" s="187"/>
      <c r="F108" s="187"/>
      <c r="G108" s="215"/>
      <c r="H108" s="53">
        <v>4177</v>
      </c>
      <c r="I108" s="13" t="s">
        <v>119</v>
      </c>
      <c r="J108" s="251"/>
      <c r="K108" s="251"/>
      <c r="L108" s="251"/>
      <c r="M108" s="77">
        <v>2392</v>
      </c>
      <c r="N108" s="252">
        <v>48</v>
      </c>
      <c r="O108" s="253">
        <v>12</v>
      </c>
      <c r="P108" s="251"/>
      <c r="Q108" s="251"/>
      <c r="R108" s="251"/>
      <c r="S108" s="233"/>
      <c r="T108" s="233"/>
      <c r="U108" s="233"/>
    </row>
    <row r="109" spans="1:21" s="256" customFormat="1" ht="17.25" customHeight="1" thickBot="1">
      <c r="A109" s="179"/>
      <c r="B109" s="183"/>
      <c r="C109" s="210"/>
      <c r="D109" s="199"/>
      <c r="E109" s="188"/>
      <c r="F109" s="188"/>
      <c r="G109" s="216"/>
      <c r="H109" s="54">
        <v>5000</v>
      </c>
      <c r="I109" s="15" t="s">
        <v>162</v>
      </c>
      <c r="J109" s="258"/>
      <c r="K109" s="258"/>
      <c r="L109" s="258"/>
      <c r="M109" s="14">
        <v>6000</v>
      </c>
      <c r="N109" s="59"/>
      <c r="O109" s="260"/>
      <c r="P109" s="258"/>
      <c r="Q109" s="258"/>
      <c r="R109" s="258"/>
      <c r="S109" s="233"/>
      <c r="T109" s="233"/>
      <c r="U109" s="233"/>
    </row>
    <row r="110" spans="1:21" s="256" customFormat="1" ht="28.5" customHeight="1">
      <c r="A110" s="179"/>
      <c r="B110" s="183"/>
      <c r="C110" s="137">
        <v>31</v>
      </c>
      <c r="D110" s="134" t="s">
        <v>56</v>
      </c>
      <c r="E110" s="123">
        <v>237</v>
      </c>
      <c r="F110" s="123">
        <v>830</v>
      </c>
      <c r="G110" s="176">
        <f>M110+M111+M112+M113</f>
        <v>14673</v>
      </c>
      <c r="H110" s="48">
        <v>2048</v>
      </c>
      <c r="I110" s="9" t="s">
        <v>120</v>
      </c>
      <c r="J110" s="322"/>
      <c r="K110" s="322"/>
      <c r="L110" s="322"/>
      <c r="M110" s="77">
        <f>H110</f>
        <v>2048</v>
      </c>
      <c r="N110" s="252">
        <v>40.96</v>
      </c>
      <c r="O110" s="244">
        <v>10.24</v>
      </c>
      <c r="P110" s="322"/>
      <c r="Q110" s="322"/>
      <c r="R110" s="322"/>
      <c r="S110" s="233"/>
      <c r="T110" s="233"/>
      <c r="U110" s="233"/>
    </row>
    <row r="111" spans="1:21" s="256" customFormat="1" ht="21" customHeight="1">
      <c r="A111" s="179"/>
      <c r="B111" s="183"/>
      <c r="C111" s="138"/>
      <c r="D111" s="135"/>
      <c r="E111" s="124"/>
      <c r="F111" s="124"/>
      <c r="G111" s="155"/>
      <c r="H111" s="49">
        <v>1700</v>
      </c>
      <c r="I111" s="13" t="s">
        <v>121</v>
      </c>
      <c r="J111" s="251"/>
      <c r="K111" s="251"/>
      <c r="L111" s="251"/>
      <c r="M111" s="77">
        <f>H111</f>
        <v>1700</v>
      </c>
      <c r="N111" s="252">
        <v>34</v>
      </c>
      <c r="O111" s="253">
        <v>8.5</v>
      </c>
      <c r="P111" s="251"/>
      <c r="Q111" s="251"/>
      <c r="R111" s="251" t="s">
        <v>204</v>
      </c>
      <c r="S111" s="233"/>
      <c r="T111" s="233"/>
      <c r="U111" s="233"/>
    </row>
    <row r="112" spans="1:21" s="256" customFormat="1" ht="21" customHeight="1">
      <c r="A112" s="179"/>
      <c r="B112" s="183"/>
      <c r="C112" s="138"/>
      <c r="D112" s="135"/>
      <c r="E112" s="124"/>
      <c r="F112" s="124"/>
      <c r="G112" s="155"/>
      <c r="H112" s="49">
        <v>2000</v>
      </c>
      <c r="I112" s="13" t="s">
        <v>122</v>
      </c>
      <c r="J112" s="251"/>
      <c r="K112" s="251"/>
      <c r="L112" s="251"/>
      <c r="M112" s="77">
        <f>H112</f>
        <v>2000</v>
      </c>
      <c r="N112" s="252">
        <v>40</v>
      </c>
      <c r="O112" s="253">
        <v>10</v>
      </c>
      <c r="P112" s="251"/>
      <c r="Q112" s="251"/>
      <c r="R112" s="251"/>
      <c r="S112" s="233"/>
      <c r="T112" s="233"/>
      <c r="U112" s="233"/>
    </row>
    <row r="113" spans="1:21" s="256" customFormat="1" ht="28.5" customHeight="1" thickBot="1">
      <c r="A113" s="179"/>
      <c r="B113" s="183"/>
      <c r="C113" s="139"/>
      <c r="D113" s="136"/>
      <c r="E113" s="131"/>
      <c r="F113" s="131"/>
      <c r="G113" s="177"/>
      <c r="H113" s="50">
        <v>13000</v>
      </c>
      <c r="I113" s="15" t="s">
        <v>179</v>
      </c>
      <c r="J113" s="258"/>
      <c r="K113" s="258"/>
      <c r="L113" s="258"/>
      <c r="M113" s="77">
        <v>8925</v>
      </c>
      <c r="N113" s="252"/>
      <c r="O113" s="253"/>
      <c r="P113" s="258"/>
      <c r="Q113" s="258"/>
      <c r="R113" s="258"/>
      <c r="S113" s="233"/>
      <c r="T113" s="233"/>
      <c r="U113" s="233"/>
    </row>
    <row r="114" spans="1:21" s="256" customFormat="1" ht="19.5" customHeight="1" thickBot="1">
      <c r="A114" s="206"/>
      <c r="B114" s="211"/>
      <c r="C114" s="304"/>
      <c r="D114" s="274" t="s">
        <v>7</v>
      </c>
      <c r="E114" s="64">
        <f>E110+E105+E104</f>
        <v>1171</v>
      </c>
      <c r="F114" s="64">
        <f>F110+F105+F104</f>
        <v>4406</v>
      </c>
      <c r="G114" s="276">
        <f>SUM(G104:G113)</f>
        <v>63425</v>
      </c>
      <c r="H114" s="276">
        <f>SUM(H104:H113)</f>
        <v>65511</v>
      </c>
      <c r="I114" s="421"/>
      <c r="J114" s="63"/>
      <c r="K114" s="63"/>
      <c r="L114" s="63"/>
      <c r="M114" s="276">
        <f>SUM(M104:M113)</f>
        <v>63425</v>
      </c>
      <c r="N114" s="278">
        <f>N104+N105+N107+N108+N110+N111+N112</f>
        <v>940.1600000000001</v>
      </c>
      <c r="O114" s="278">
        <f>O104+O105+O107+O108+O110+O111+O112</f>
        <v>235.04000000000002</v>
      </c>
      <c r="P114" s="63"/>
      <c r="Q114" s="63"/>
      <c r="R114" s="63"/>
      <c r="S114" s="233"/>
      <c r="T114" s="233"/>
      <c r="U114" s="233"/>
    </row>
    <row r="115" spans="1:21" s="256" customFormat="1" ht="43.5" customHeight="1">
      <c r="A115" s="200">
        <v>15</v>
      </c>
      <c r="B115" s="203" t="s">
        <v>57</v>
      </c>
      <c r="C115" s="157">
        <v>32</v>
      </c>
      <c r="D115" s="151" t="s">
        <v>57</v>
      </c>
      <c r="E115" s="153">
        <v>997</v>
      </c>
      <c r="F115" s="153">
        <v>3746</v>
      </c>
      <c r="G115" s="223">
        <v>42118</v>
      </c>
      <c r="H115" s="48">
        <v>21000</v>
      </c>
      <c r="I115" s="28" t="s">
        <v>123</v>
      </c>
      <c r="J115" s="379"/>
      <c r="K115" s="379"/>
      <c r="L115" s="379"/>
      <c r="M115" s="77">
        <f>H115</f>
        <v>21000</v>
      </c>
      <c r="N115" s="252">
        <v>420</v>
      </c>
      <c r="O115" s="253">
        <v>105</v>
      </c>
      <c r="P115" s="379"/>
      <c r="Q115" s="379"/>
      <c r="R115" s="379" t="s">
        <v>208</v>
      </c>
      <c r="S115" s="233"/>
      <c r="T115" s="233"/>
      <c r="U115" s="233"/>
    </row>
    <row r="116" spans="1:21" s="256" customFormat="1" ht="19.5" customHeight="1">
      <c r="A116" s="201"/>
      <c r="B116" s="204"/>
      <c r="C116" s="158"/>
      <c r="D116" s="152"/>
      <c r="E116" s="154"/>
      <c r="F116" s="154"/>
      <c r="G116" s="193"/>
      <c r="H116" s="49">
        <v>15068</v>
      </c>
      <c r="I116" s="30" t="s">
        <v>124</v>
      </c>
      <c r="J116" s="380"/>
      <c r="K116" s="380"/>
      <c r="L116" s="380"/>
      <c r="M116" s="77">
        <v>15118</v>
      </c>
      <c r="N116" s="252">
        <v>301.36</v>
      </c>
      <c r="O116" s="253">
        <v>75.34</v>
      </c>
      <c r="P116" s="380"/>
      <c r="Q116" s="380"/>
      <c r="R116" s="380"/>
      <c r="S116" s="233"/>
      <c r="T116" s="233"/>
      <c r="U116" s="233"/>
    </row>
    <row r="117" spans="1:21" s="256" customFormat="1" ht="15.75" customHeight="1" thickBot="1">
      <c r="A117" s="201"/>
      <c r="B117" s="204"/>
      <c r="C117" s="158"/>
      <c r="D117" s="152"/>
      <c r="E117" s="154"/>
      <c r="F117" s="154"/>
      <c r="G117" s="193"/>
      <c r="H117" s="50">
        <v>6000</v>
      </c>
      <c r="I117" s="31" t="s">
        <v>125</v>
      </c>
      <c r="J117" s="381"/>
      <c r="K117" s="381"/>
      <c r="L117" s="381"/>
      <c r="M117" s="77">
        <f>H117</f>
        <v>6000</v>
      </c>
      <c r="N117" s="252">
        <v>120</v>
      </c>
      <c r="O117" s="253">
        <v>30</v>
      </c>
      <c r="P117" s="381"/>
      <c r="Q117" s="381"/>
      <c r="R117" s="381"/>
      <c r="S117" s="233"/>
      <c r="T117" s="233"/>
      <c r="U117" s="233"/>
    </row>
    <row r="118" spans="1:21" s="256" customFormat="1" ht="21" customHeight="1" thickBot="1">
      <c r="A118" s="202"/>
      <c r="B118" s="205"/>
      <c r="C118" s="318"/>
      <c r="D118" s="319" t="s">
        <v>7</v>
      </c>
      <c r="E118" s="320">
        <f>E115</f>
        <v>997</v>
      </c>
      <c r="F118" s="320">
        <f>F115</f>
        <v>3746</v>
      </c>
      <c r="G118" s="321">
        <f>G115</f>
        <v>42118</v>
      </c>
      <c r="H118" s="321">
        <f>SUM(H115:H117)</f>
        <v>42068</v>
      </c>
      <c r="I118" s="420"/>
      <c r="J118" s="334"/>
      <c r="K118" s="334"/>
      <c r="L118" s="334"/>
      <c r="M118" s="276">
        <f>SUM(M115:M117)</f>
        <v>42118</v>
      </c>
      <c r="N118" s="371">
        <f>N115+N116+N117</f>
        <v>841.36</v>
      </c>
      <c r="O118" s="372">
        <f>O115+O116+O117</f>
        <v>210.34</v>
      </c>
      <c r="P118" s="341"/>
      <c r="Q118" s="334"/>
      <c r="R118" s="334"/>
      <c r="S118" s="233"/>
      <c r="T118" s="233"/>
      <c r="U118" s="233"/>
    </row>
    <row r="119" spans="1:21" s="256" customFormat="1" ht="37.5" customHeight="1" thickBot="1">
      <c r="A119" s="178">
        <v>16</v>
      </c>
      <c r="B119" s="181" t="s">
        <v>58</v>
      </c>
      <c r="C119" s="67">
        <v>33</v>
      </c>
      <c r="D119" s="21" t="s">
        <v>59</v>
      </c>
      <c r="E119" s="25">
        <v>563</v>
      </c>
      <c r="F119" s="25">
        <v>1941</v>
      </c>
      <c r="G119" s="23">
        <v>27606</v>
      </c>
      <c r="H119" s="23">
        <v>27399</v>
      </c>
      <c r="I119" s="24" t="s">
        <v>185</v>
      </c>
      <c r="J119" s="313"/>
      <c r="K119" s="313"/>
      <c r="L119" s="313"/>
      <c r="M119" s="23">
        <v>27606</v>
      </c>
      <c r="N119" s="60"/>
      <c r="O119" s="373"/>
      <c r="P119" s="313"/>
      <c r="Q119" s="313"/>
      <c r="R119" s="313"/>
      <c r="S119" s="233"/>
      <c r="T119" s="233"/>
      <c r="U119" s="233"/>
    </row>
    <row r="120" spans="1:21" s="256" customFormat="1" ht="19.5" customHeight="1">
      <c r="A120" s="179"/>
      <c r="B120" s="183"/>
      <c r="C120" s="150">
        <v>34</v>
      </c>
      <c r="D120" s="220" t="s">
        <v>60</v>
      </c>
      <c r="E120" s="124">
        <v>594</v>
      </c>
      <c r="F120" s="124">
        <v>2483</v>
      </c>
      <c r="G120" s="155">
        <v>31964</v>
      </c>
      <c r="H120" s="48">
        <v>10000</v>
      </c>
      <c r="I120" s="28" t="s">
        <v>126</v>
      </c>
      <c r="J120" s="379"/>
      <c r="K120" s="379"/>
      <c r="L120" s="379"/>
      <c r="M120" s="77">
        <f>H120</f>
        <v>10000</v>
      </c>
      <c r="N120" s="252">
        <v>200</v>
      </c>
      <c r="O120" s="244">
        <v>50</v>
      </c>
      <c r="P120" s="379"/>
      <c r="Q120" s="379"/>
      <c r="R120" s="379"/>
      <c r="S120" s="233"/>
      <c r="T120" s="233"/>
      <c r="U120" s="233"/>
    </row>
    <row r="121" spans="1:21" s="256" customFormat="1" ht="19.5" customHeight="1" thickBot="1">
      <c r="A121" s="179"/>
      <c r="B121" s="183"/>
      <c r="C121" s="150"/>
      <c r="D121" s="220"/>
      <c r="E121" s="124"/>
      <c r="F121" s="124"/>
      <c r="G121" s="155"/>
      <c r="H121" s="50">
        <v>21789</v>
      </c>
      <c r="I121" s="31" t="s">
        <v>127</v>
      </c>
      <c r="J121" s="381"/>
      <c r="K121" s="381"/>
      <c r="L121" s="381"/>
      <c r="M121" s="14">
        <v>21964</v>
      </c>
      <c r="N121" s="252">
        <v>439.2</v>
      </c>
      <c r="O121" s="260">
        <v>108.945</v>
      </c>
      <c r="P121" s="381"/>
      <c r="Q121" s="381"/>
      <c r="R121" s="381"/>
      <c r="S121" s="233"/>
      <c r="T121" s="233"/>
      <c r="U121" s="233"/>
    </row>
    <row r="122" spans="1:21" s="256" customFormat="1" ht="29.25" customHeight="1">
      <c r="A122" s="179"/>
      <c r="B122" s="183"/>
      <c r="C122" s="146">
        <v>35</v>
      </c>
      <c r="D122" s="134" t="s">
        <v>61</v>
      </c>
      <c r="E122" s="123">
        <v>245</v>
      </c>
      <c r="F122" s="123">
        <v>940</v>
      </c>
      <c r="G122" s="176">
        <v>15558</v>
      </c>
      <c r="H122" s="48">
        <v>11952</v>
      </c>
      <c r="I122" s="9" t="s">
        <v>169</v>
      </c>
      <c r="J122" s="322"/>
      <c r="K122" s="322"/>
      <c r="L122" s="322"/>
      <c r="M122" s="77">
        <v>8558</v>
      </c>
      <c r="N122" s="61"/>
      <c r="O122" s="244"/>
      <c r="P122" s="322"/>
      <c r="Q122" s="322"/>
      <c r="R122" s="322"/>
      <c r="S122" s="233"/>
      <c r="T122" s="233"/>
      <c r="U122" s="233"/>
    </row>
    <row r="123" spans="1:21" s="256" customFormat="1" ht="19.5" customHeight="1" thickBot="1">
      <c r="A123" s="179"/>
      <c r="B123" s="183"/>
      <c r="C123" s="148"/>
      <c r="D123" s="135"/>
      <c r="E123" s="124"/>
      <c r="F123" s="124"/>
      <c r="G123" s="155"/>
      <c r="H123" s="55">
        <v>3500</v>
      </c>
      <c r="I123" s="17" t="s">
        <v>143</v>
      </c>
      <c r="J123" s="325"/>
      <c r="K123" s="325"/>
      <c r="L123" s="325"/>
      <c r="M123" s="77">
        <v>7000</v>
      </c>
      <c r="N123" s="252">
        <v>140</v>
      </c>
      <c r="O123" s="253">
        <v>35</v>
      </c>
      <c r="P123" s="325"/>
      <c r="Q123" s="325"/>
      <c r="R123" s="325"/>
      <c r="S123" s="233"/>
      <c r="T123" s="233"/>
      <c r="U123" s="233"/>
    </row>
    <row r="124" spans="1:21" s="256" customFormat="1" ht="19.5" customHeight="1" thickBot="1">
      <c r="A124" s="206"/>
      <c r="B124" s="184"/>
      <c r="C124" s="318"/>
      <c r="D124" s="319" t="s">
        <v>7</v>
      </c>
      <c r="E124" s="320">
        <f>E122+E120+E119</f>
        <v>1402</v>
      </c>
      <c r="F124" s="320">
        <f>F122+F120+F119</f>
        <v>5364</v>
      </c>
      <c r="G124" s="321">
        <f>SUM(G119:G123)</f>
        <v>75128</v>
      </c>
      <c r="H124" s="321">
        <f>SUM(H119:H123)</f>
        <v>74640</v>
      </c>
      <c r="I124" s="420"/>
      <c r="J124" s="334"/>
      <c r="K124" s="334"/>
      <c r="L124" s="334"/>
      <c r="M124" s="382">
        <f>SUM(M119:M123)</f>
        <v>75128</v>
      </c>
      <c r="N124" s="383">
        <f>N120+N121+N123</f>
        <v>779.2</v>
      </c>
      <c r="O124" s="384">
        <f>O119+O120+O121+O122+O123</f>
        <v>193.945</v>
      </c>
      <c r="P124" s="341"/>
      <c r="Q124" s="334"/>
      <c r="R124" s="334"/>
      <c r="S124" s="233"/>
      <c r="T124" s="233"/>
      <c r="U124" s="233"/>
    </row>
    <row r="125" spans="1:21" s="256" customFormat="1" ht="23.25" customHeight="1" thickBot="1">
      <c r="A125" s="159">
        <v>17</v>
      </c>
      <c r="B125" s="162" t="s">
        <v>62</v>
      </c>
      <c r="C125" s="68">
        <v>36</v>
      </c>
      <c r="D125" s="32" t="s">
        <v>63</v>
      </c>
      <c r="E125" s="33">
        <v>162</v>
      </c>
      <c r="F125" s="26">
        <v>602</v>
      </c>
      <c r="G125" s="27">
        <v>12840</v>
      </c>
      <c r="H125" s="27">
        <v>14318</v>
      </c>
      <c r="I125" s="34" t="s">
        <v>128</v>
      </c>
      <c r="J125" s="385"/>
      <c r="K125" s="385"/>
      <c r="L125" s="385"/>
      <c r="M125" s="14">
        <v>12840</v>
      </c>
      <c r="N125" s="243">
        <v>257</v>
      </c>
      <c r="O125" s="373">
        <v>64.2</v>
      </c>
      <c r="P125" s="385"/>
      <c r="Q125" s="385"/>
      <c r="R125" s="385"/>
      <c r="S125" s="233"/>
      <c r="T125" s="233"/>
      <c r="U125" s="233"/>
    </row>
    <row r="126" spans="1:21" s="256" customFormat="1" ht="27.75" thickBot="1">
      <c r="A126" s="160"/>
      <c r="B126" s="163"/>
      <c r="C126" s="69">
        <v>37</v>
      </c>
      <c r="D126" s="35" t="s">
        <v>64</v>
      </c>
      <c r="E126" s="36">
        <v>2</v>
      </c>
      <c r="F126" s="25">
        <v>5</v>
      </c>
      <c r="G126" s="23">
        <v>2040</v>
      </c>
      <c r="H126" s="23">
        <v>2041</v>
      </c>
      <c r="I126" s="24" t="s">
        <v>129</v>
      </c>
      <c r="J126" s="313"/>
      <c r="K126" s="313"/>
      <c r="L126" s="313"/>
      <c r="M126" s="23">
        <v>2040</v>
      </c>
      <c r="N126" s="60"/>
      <c r="O126" s="375"/>
      <c r="P126" s="313"/>
      <c r="Q126" s="313"/>
      <c r="R126" s="313"/>
      <c r="S126" s="233"/>
      <c r="T126" s="233"/>
      <c r="U126" s="233"/>
    </row>
    <row r="127" spans="1:21" s="256" customFormat="1" ht="17.25" customHeight="1">
      <c r="A127" s="160"/>
      <c r="B127" s="163"/>
      <c r="C127" s="174">
        <v>38</v>
      </c>
      <c r="D127" s="166" t="s">
        <v>65</v>
      </c>
      <c r="E127" s="168">
        <v>35</v>
      </c>
      <c r="F127" s="186">
        <v>158</v>
      </c>
      <c r="G127" s="192">
        <v>5270</v>
      </c>
      <c r="H127" s="48">
        <v>3500</v>
      </c>
      <c r="I127" s="9" t="s">
        <v>130</v>
      </c>
      <c r="J127" s="322"/>
      <c r="K127" s="322"/>
      <c r="L127" s="322"/>
      <c r="M127" s="77">
        <f>H127</f>
        <v>3500</v>
      </c>
      <c r="N127" s="252">
        <v>70</v>
      </c>
      <c r="O127" s="244">
        <v>17.5</v>
      </c>
      <c r="P127" s="322"/>
      <c r="Q127" s="322"/>
      <c r="R127" s="322" t="s">
        <v>209</v>
      </c>
      <c r="S127" s="233"/>
      <c r="T127" s="233"/>
      <c r="U127" s="233"/>
    </row>
    <row r="128" spans="1:21" s="256" customFormat="1" ht="18.75" customHeight="1" thickBot="1">
      <c r="A128" s="160"/>
      <c r="B128" s="163"/>
      <c r="C128" s="175"/>
      <c r="D128" s="167"/>
      <c r="E128" s="169"/>
      <c r="F128" s="188"/>
      <c r="G128" s="194"/>
      <c r="H128" s="50">
        <v>1634</v>
      </c>
      <c r="I128" s="15" t="s">
        <v>231</v>
      </c>
      <c r="J128" s="258"/>
      <c r="K128" s="258"/>
      <c r="L128" s="258"/>
      <c r="M128" s="14">
        <v>1770</v>
      </c>
      <c r="N128" s="62"/>
      <c r="O128" s="260"/>
      <c r="P128" s="258"/>
      <c r="Q128" s="258"/>
      <c r="R128" s="258"/>
      <c r="S128" s="233"/>
      <c r="T128" s="233"/>
      <c r="U128" s="233"/>
    </row>
    <row r="129" spans="1:21" s="256" customFormat="1" ht="18.75" customHeight="1" thickBot="1">
      <c r="A129" s="160"/>
      <c r="B129" s="163"/>
      <c r="C129" s="93"/>
      <c r="D129" s="170" t="s">
        <v>66</v>
      </c>
      <c r="E129" s="172">
        <v>8</v>
      </c>
      <c r="F129" s="123">
        <v>55</v>
      </c>
      <c r="G129" s="217">
        <v>4442</v>
      </c>
      <c r="H129" s="12"/>
      <c r="I129" s="20" t="s">
        <v>218</v>
      </c>
      <c r="J129" s="100"/>
      <c r="K129" s="100"/>
      <c r="L129" s="100"/>
      <c r="M129" s="14">
        <v>642</v>
      </c>
      <c r="N129" s="94"/>
      <c r="O129" s="373"/>
      <c r="P129" s="100"/>
      <c r="Q129" s="100"/>
      <c r="R129" s="100"/>
      <c r="S129" s="233"/>
      <c r="T129" s="233"/>
      <c r="U129" s="233"/>
    </row>
    <row r="130" spans="1:21" s="256" customFormat="1" ht="17.25" customHeight="1" thickBot="1">
      <c r="A130" s="160"/>
      <c r="B130" s="163"/>
      <c r="C130" s="70">
        <v>39</v>
      </c>
      <c r="D130" s="171"/>
      <c r="E130" s="173"/>
      <c r="F130" s="131"/>
      <c r="G130" s="219"/>
      <c r="H130" s="37">
        <v>2186</v>
      </c>
      <c r="I130" s="18" t="s">
        <v>219</v>
      </c>
      <c r="J130" s="99"/>
      <c r="K130" s="99"/>
      <c r="L130" s="99"/>
      <c r="M130" s="23">
        <v>3800</v>
      </c>
      <c r="N130" s="349">
        <v>76</v>
      </c>
      <c r="O130" s="375">
        <v>19</v>
      </c>
      <c r="P130" s="99"/>
      <c r="Q130" s="99"/>
      <c r="R130" s="99"/>
      <c r="S130" s="233"/>
      <c r="T130" s="233"/>
      <c r="U130" s="233"/>
    </row>
    <row r="131" spans="1:21" s="256" customFormat="1" ht="21.75" customHeight="1" thickBot="1">
      <c r="A131" s="160"/>
      <c r="B131" s="163"/>
      <c r="C131" s="71">
        <v>40</v>
      </c>
      <c r="D131" s="38" t="s">
        <v>67</v>
      </c>
      <c r="E131" s="36">
        <v>36</v>
      </c>
      <c r="F131" s="25">
        <v>131</v>
      </c>
      <c r="G131" s="92">
        <v>5053</v>
      </c>
      <c r="H131" s="23">
        <v>4616</v>
      </c>
      <c r="I131" s="24" t="s">
        <v>141</v>
      </c>
      <c r="J131" s="313"/>
      <c r="K131" s="313"/>
      <c r="L131" s="313"/>
      <c r="M131" s="14">
        <v>5053</v>
      </c>
      <c r="N131" s="60"/>
      <c r="O131" s="373"/>
      <c r="P131" s="313"/>
      <c r="Q131" s="313"/>
      <c r="R131" s="313"/>
      <c r="S131" s="233"/>
      <c r="T131" s="233"/>
      <c r="U131" s="233"/>
    </row>
    <row r="132" spans="1:21" s="256" customFormat="1" ht="13.5">
      <c r="A132" s="160"/>
      <c r="B132" s="163"/>
      <c r="C132" s="137">
        <v>41</v>
      </c>
      <c r="D132" s="170" t="s">
        <v>68</v>
      </c>
      <c r="E132" s="172">
        <v>35</v>
      </c>
      <c r="F132" s="123">
        <v>111</v>
      </c>
      <c r="G132" s="217">
        <v>4892</v>
      </c>
      <c r="H132" s="48">
        <v>4000</v>
      </c>
      <c r="I132" s="9" t="s">
        <v>131</v>
      </c>
      <c r="J132" s="322"/>
      <c r="K132" s="322"/>
      <c r="L132" s="322"/>
      <c r="M132" s="48">
        <f>H132</f>
        <v>4000</v>
      </c>
      <c r="N132" s="349">
        <v>80</v>
      </c>
      <c r="O132" s="306">
        <v>20</v>
      </c>
      <c r="P132" s="322"/>
      <c r="Q132" s="322"/>
      <c r="R132" s="322"/>
      <c r="S132" s="233"/>
      <c r="T132" s="233"/>
      <c r="U132" s="233"/>
    </row>
    <row r="133" spans="1:21" s="256" customFormat="1" ht="14.25" thickBot="1">
      <c r="A133" s="160"/>
      <c r="B133" s="163"/>
      <c r="C133" s="139"/>
      <c r="D133" s="171"/>
      <c r="E133" s="173"/>
      <c r="F133" s="131"/>
      <c r="G133" s="219"/>
      <c r="H133" s="54">
        <v>923</v>
      </c>
      <c r="I133" s="15" t="s">
        <v>230</v>
      </c>
      <c r="J133" s="258"/>
      <c r="K133" s="258"/>
      <c r="L133" s="258"/>
      <c r="M133" s="14">
        <v>892</v>
      </c>
      <c r="N133" s="59"/>
      <c r="O133" s="260"/>
      <c r="P133" s="258"/>
      <c r="Q133" s="258"/>
      <c r="R133" s="258"/>
      <c r="S133" s="233"/>
      <c r="T133" s="233"/>
      <c r="U133" s="233"/>
    </row>
    <row r="134" spans="1:21" s="256" customFormat="1" ht="24.75" customHeight="1" thickBot="1">
      <c r="A134" s="160"/>
      <c r="B134" s="163"/>
      <c r="C134" s="71">
        <v>42</v>
      </c>
      <c r="D134" s="38" t="s">
        <v>69</v>
      </c>
      <c r="E134" s="36">
        <v>8</v>
      </c>
      <c r="F134" s="25">
        <v>39</v>
      </c>
      <c r="G134" s="23">
        <v>2314</v>
      </c>
      <c r="H134" s="23">
        <v>2211</v>
      </c>
      <c r="I134" s="24" t="s">
        <v>229</v>
      </c>
      <c r="J134" s="313"/>
      <c r="K134" s="313"/>
      <c r="L134" s="313"/>
      <c r="M134" s="14">
        <v>2314</v>
      </c>
      <c r="N134" s="60"/>
      <c r="O134" s="373"/>
      <c r="P134" s="313"/>
      <c r="Q134" s="313"/>
      <c r="R134" s="313"/>
      <c r="S134" s="233"/>
      <c r="T134" s="233"/>
      <c r="U134" s="233"/>
    </row>
    <row r="135" spans="1:21" s="256" customFormat="1" ht="19.5" customHeight="1" thickBot="1">
      <c r="A135" s="160"/>
      <c r="B135" s="164"/>
      <c r="C135" s="72">
        <v>43</v>
      </c>
      <c r="D135" s="39" t="s">
        <v>70</v>
      </c>
      <c r="E135" s="40">
        <v>5</v>
      </c>
      <c r="F135" s="11">
        <v>7</v>
      </c>
      <c r="G135" s="12">
        <v>2056</v>
      </c>
      <c r="H135" s="12">
        <v>2097</v>
      </c>
      <c r="I135" s="20" t="s">
        <v>228</v>
      </c>
      <c r="J135" s="100"/>
      <c r="K135" s="100"/>
      <c r="L135" s="100"/>
      <c r="M135" s="23">
        <v>2056</v>
      </c>
      <c r="N135" s="349"/>
      <c r="O135" s="373"/>
      <c r="P135" s="100"/>
      <c r="Q135" s="100"/>
      <c r="R135" s="100"/>
      <c r="S135" s="233"/>
      <c r="T135" s="233"/>
      <c r="U135" s="233"/>
    </row>
    <row r="136" spans="1:21" s="256" customFormat="1" ht="27.75" thickBot="1">
      <c r="A136" s="160"/>
      <c r="B136" s="163"/>
      <c r="C136" s="71">
        <v>44</v>
      </c>
      <c r="D136" s="38" t="s">
        <v>71</v>
      </c>
      <c r="E136" s="36">
        <v>36</v>
      </c>
      <c r="F136" s="25">
        <v>40</v>
      </c>
      <c r="G136" s="23">
        <v>2322</v>
      </c>
      <c r="H136" s="23">
        <v>5118</v>
      </c>
      <c r="I136" s="24" t="s">
        <v>147</v>
      </c>
      <c r="J136" s="313"/>
      <c r="K136" s="313"/>
      <c r="L136" s="313"/>
      <c r="M136" s="14">
        <v>2322</v>
      </c>
      <c r="N136" s="60"/>
      <c r="O136" s="375"/>
      <c r="P136" s="313"/>
      <c r="Q136" s="313"/>
      <c r="R136" s="313"/>
      <c r="S136" s="233"/>
      <c r="T136" s="233"/>
      <c r="U136" s="233"/>
    </row>
    <row r="137" spans="1:21" s="256" customFormat="1" ht="19.5" customHeight="1" thickBot="1">
      <c r="A137" s="161"/>
      <c r="B137" s="165"/>
      <c r="C137" s="386"/>
      <c r="D137" s="387" t="s">
        <v>7</v>
      </c>
      <c r="E137" s="361">
        <f>E136+E135+E134+E132+E131+E129+E127+E126+E125</f>
        <v>327</v>
      </c>
      <c r="F137" s="361">
        <f>F136+F135+F134+F132+F131+F129+F127+F126+F125</f>
        <v>1148</v>
      </c>
      <c r="G137" s="388">
        <f>SUM(G125:G136)</f>
        <v>41229</v>
      </c>
      <c r="H137" s="362">
        <f>SUM(H125:H136)</f>
        <v>42644</v>
      </c>
      <c r="I137" s="425"/>
      <c r="J137" s="46"/>
      <c r="K137" s="46"/>
      <c r="L137" s="46"/>
      <c r="M137" s="362">
        <f>SUM(M125:M136)</f>
        <v>41229</v>
      </c>
      <c r="N137" s="378">
        <f>N125+N127+N130+N132+N135</f>
        <v>483</v>
      </c>
      <c r="O137" s="378">
        <f>O125+O126+O127+O128+O130+O131+O132+O133+O134+O135+O136</f>
        <v>120.7</v>
      </c>
      <c r="P137" s="46"/>
      <c r="Q137" s="46"/>
      <c r="R137" s="46"/>
      <c r="S137" s="233"/>
      <c r="T137" s="233"/>
      <c r="U137" s="233"/>
    </row>
    <row r="138" spans="1:21" s="393" customFormat="1" ht="24.75" customHeight="1">
      <c r="A138" s="178">
        <v>18</v>
      </c>
      <c r="B138" s="181" t="s">
        <v>72</v>
      </c>
      <c r="C138" s="189">
        <v>45</v>
      </c>
      <c r="D138" s="185" t="s">
        <v>73</v>
      </c>
      <c r="E138" s="186">
        <v>512</v>
      </c>
      <c r="F138" s="186">
        <v>2061</v>
      </c>
      <c r="G138" s="192">
        <f>M138+M139+M140</f>
        <v>28572</v>
      </c>
      <c r="H138" s="86">
        <v>3000</v>
      </c>
      <c r="I138" s="90" t="s">
        <v>132</v>
      </c>
      <c r="J138" s="389"/>
      <c r="K138" s="389"/>
      <c r="L138" s="389"/>
      <c r="M138" s="86">
        <v>4000</v>
      </c>
      <c r="N138" s="390">
        <v>80</v>
      </c>
      <c r="O138" s="391">
        <v>20</v>
      </c>
      <c r="P138" s="389"/>
      <c r="Q138" s="389"/>
      <c r="R138" s="389"/>
      <c r="S138" s="392"/>
      <c r="T138" s="392"/>
      <c r="U138" s="392"/>
    </row>
    <row r="139" spans="1:21" s="393" customFormat="1" ht="19.5" customHeight="1">
      <c r="A139" s="179"/>
      <c r="B139" s="182"/>
      <c r="C139" s="190"/>
      <c r="D139" s="185"/>
      <c r="E139" s="187"/>
      <c r="F139" s="187"/>
      <c r="G139" s="193"/>
      <c r="H139" s="86">
        <v>26462</v>
      </c>
      <c r="I139" s="90" t="s">
        <v>178</v>
      </c>
      <c r="J139" s="389"/>
      <c r="K139" s="389"/>
      <c r="L139" s="389"/>
      <c r="M139" s="86">
        <v>21172</v>
      </c>
      <c r="N139" s="390">
        <v>423</v>
      </c>
      <c r="O139" s="391">
        <v>105.8</v>
      </c>
      <c r="P139" s="389"/>
      <c r="Q139" s="389"/>
      <c r="R139" s="389"/>
      <c r="S139" s="392"/>
      <c r="T139" s="392"/>
      <c r="U139" s="392"/>
    </row>
    <row r="140" spans="1:21" s="256" customFormat="1" ht="19.5" customHeight="1" thickBot="1">
      <c r="A140" s="179"/>
      <c r="B140" s="183"/>
      <c r="C140" s="191"/>
      <c r="D140" s="185"/>
      <c r="E140" s="188"/>
      <c r="F140" s="188"/>
      <c r="G140" s="194"/>
      <c r="H140" s="14">
        <v>3600</v>
      </c>
      <c r="I140" s="89" t="s">
        <v>189</v>
      </c>
      <c r="J140" s="394"/>
      <c r="K140" s="394"/>
      <c r="L140" s="394"/>
      <c r="M140" s="14">
        <v>3400</v>
      </c>
      <c r="N140" s="395"/>
      <c r="O140" s="373"/>
      <c r="P140" s="394"/>
      <c r="Q140" s="394"/>
      <c r="R140" s="394"/>
      <c r="S140" s="233"/>
      <c r="T140" s="233"/>
      <c r="U140" s="233"/>
    </row>
    <row r="141" spans="1:21" s="256" customFormat="1" ht="20.25" customHeight="1">
      <c r="A141" s="179"/>
      <c r="B141" s="183"/>
      <c r="C141" s="82"/>
      <c r="D141" s="83" t="s">
        <v>74</v>
      </c>
      <c r="E141" s="123">
        <v>26</v>
      </c>
      <c r="F141" s="123">
        <v>84</v>
      </c>
      <c r="G141" s="176">
        <v>4675</v>
      </c>
      <c r="H141" s="12"/>
      <c r="I141" s="84" t="s">
        <v>226</v>
      </c>
      <c r="J141" s="396"/>
      <c r="K141" s="396"/>
      <c r="L141" s="396"/>
      <c r="M141" s="12">
        <v>2675</v>
      </c>
      <c r="N141" s="397">
        <v>54</v>
      </c>
      <c r="O141" s="398">
        <v>13.5</v>
      </c>
      <c r="P141" s="396"/>
      <c r="Q141" s="396"/>
      <c r="R141" s="396" t="s">
        <v>227</v>
      </c>
      <c r="S141" s="233"/>
      <c r="T141" s="233"/>
      <c r="U141" s="233"/>
    </row>
    <row r="142" spans="1:21" s="393" customFormat="1" ht="24" customHeight="1" thickBot="1">
      <c r="A142" s="179"/>
      <c r="B142" s="183"/>
      <c r="C142" s="87">
        <v>46</v>
      </c>
      <c r="D142" s="29" t="s">
        <v>74</v>
      </c>
      <c r="E142" s="131"/>
      <c r="F142" s="131"/>
      <c r="G142" s="177"/>
      <c r="H142" s="86">
        <v>4599</v>
      </c>
      <c r="I142" s="88" t="s">
        <v>176</v>
      </c>
      <c r="J142" s="316"/>
      <c r="K142" s="316"/>
      <c r="L142" s="316"/>
      <c r="M142" s="86">
        <v>2000</v>
      </c>
      <c r="N142" s="390">
        <v>40</v>
      </c>
      <c r="O142" s="391">
        <v>10</v>
      </c>
      <c r="P142" s="316"/>
      <c r="Q142" s="316"/>
      <c r="R142" s="316"/>
      <c r="S142" s="392"/>
      <c r="T142" s="392"/>
      <c r="U142" s="392"/>
    </row>
    <row r="143" spans="1:21" s="256" customFormat="1" ht="28.5" customHeight="1" thickBot="1">
      <c r="A143" s="179"/>
      <c r="B143" s="183"/>
      <c r="C143" s="221">
        <v>47</v>
      </c>
      <c r="D143" s="85" t="s">
        <v>75</v>
      </c>
      <c r="E143" s="186">
        <v>522</v>
      </c>
      <c r="F143" s="186">
        <v>1649</v>
      </c>
      <c r="G143" s="192">
        <f>M144+M143</f>
        <v>25258</v>
      </c>
      <c r="H143" s="77">
        <v>20000</v>
      </c>
      <c r="I143" s="16" t="s">
        <v>215</v>
      </c>
      <c r="J143" s="242"/>
      <c r="K143" s="242"/>
      <c r="L143" s="242"/>
      <c r="M143" s="77">
        <v>23258</v>
      </c>
      <c r="N143" s="335">
        <v>465</v>
      </c>
      <c r="O143" s="244">
        <v>116</v>
      </c>
      <c r="P143" s="242"/>
      <c r="Q143" s="242"/>
      <c r="R143" s="242"/>
      <c r="S143" s="233"/>
      <c r="T143" s="233"/>
      <c r="U143" s="233"/>
    </row>
    <row r="144" spans="1:21" s="256" customFormat="1" ht="24.75" customHeight="1" thickBot="1">
      <c r="A144" s="179"/>
      <c r="B144" s="183"/>
      <c r="C144" s="222"/>
      <c r="D144" s="74" t="s">
        <v>75</v>
      </c>
      <c r="E144" s="188"/>
      <c r="F144" s="188"/>
      <c r="G144" s="194"/>
      <c r="H144" s="50">
        <v>3340</v>
      </c>
      <c r="I144" s="15" t="s">
        <v>177</v>
      </c>
      <c r="J144" s="258"/>
      <c r="K144" s="258"/>
      <c r="L144" s="258"/>
      <c r="M144" s="14">
        <v>2000</v>
      </c>
      <c r="N144" s="333"/>
      <c r="O144" s="260"/>
      <c r="P144" s="258"/>
      <c r="Q144" s="258"/>
      <c r="R144" s="258"/>
      <c r="S144" s="233"/>
      <c r="T144" s="233"/>
      <c r="U144" s="233"/>
    </row>
    <row r="145" spans="1:21" s="256" customFormat="1" ht="21.75" customHeight="1" thickBot="1">
      <c r="A145" s="180"/>
      <c r="B145" s="184"/>
      <c r="C145" s="361"/>
      <c r="D145" s="399" t="s">
        <v>7</v>
      </c>
      <c r="E145" s="45">
        <f>E143+E141+E138</f>
        <v>1060</v>
      </c>
      <c r="F145" s="45">
        <f>F143+F141+F138</f>
        <v>3794</v>
      </c>
      <c r="G145" s="362">
        <f>SUM(G138:G144)</f>
        <v>58505</v>
      </c>
      <c r="H145" s="362">
        <f>SUM(H138:H144)</f>
        <v>61001</v>
      </c>
      <c r="I145" s="425"/>
      <c r="J145" s="46"/>
      <c r="K145" s="46"/>
      <c r="L145" s="46"/>
      <c r="M145" s="276">
        <f>SUM(M138:M144)</f>
        <v>58505</v>
      </c>
      <c r="N145" s="378">
        <f>N138+N139+N140+N141+N142+N143+N144</f>
        <v>1062</v>
      </c>
      <c r="O145" s="332">
        <f>O138+O139+O140+O141+O142+O143+O144</f>
        <v>265.3</v>
      </c>
      <c r="P145" s="46"/>
      <c r="Q145" s="46"/>
      <c r="R145" s="46"/>
      <c r="S145" s="233"/>
      <c r="T145" s="233"/>
      <c r="U145" s="233"/>
    </row>
    <row r="146" spans="1:21" s="256" customFormat="1" ht="19.5" customHeight="1" thickBot="1">
      <c r="A146" s="128">
        <v>19</v>
      </c>
      <c r="B146" s="143" t="s">
        <v>76</v>
      </c>
      <c r="C146" s="146">
        <v>48</v>
      </c>
      <c r="D146" s="75" t="s">
        <v>77</v>
      </c>
      <c r="E146" s="123">
        <v>1164</v>
      </c>
      <c r="F146" s="123">
        <v>4421</v>
      </c>
      <c r="G146" s="176">
        <f>M146+M147+M148</f>
        <v>47545</v>
      </c>
      <c r="H146" s="48">
        <v>40599</v>
      </c>
      <c r="I146" s="9" t="s">
        <v>133</v>
      </c>
      <c r="J146" s="322"/>
      <c r="K146" s="322"/>
      <c r="L146" s="322"/>
      <c r="M146" s="77">
        <v>39599</v>
      </c>
      <c r="N146" s="349">
        <v>732</v>
      </c>
      <c r="O146" s="244">
        <v>198</v>
      </c>
      <c r="P146" s="322"/>
      <c r="Q146" s="322"/>
      <c r="R146" s="322"/>
      <c r="S146" s="233"/>
      <c r="T146" s="233"/>
      <c r="U146" s="233"/>
    </row>
    <row r="147" spans="1:21" s="256" customFormat="1" ht="19.5" customHeight="1" thickBot="1">
      <c r="A147" s="129"/>
      <c r="B147" s="144"/>
      <c r="C147" s="148"/>
      <c r="D147" s="75" t="s">
        <v>77</v>
      </c>
      <c r="E147" s="124"/>
      <c r="F147" s="124"/>
      <c r="G147" s="155"/>
      <c r="H147" s="49">
        <v>5000</v>
      </c>
      <c r="I147" s="13" t="s">
        <v>134</v>
      </c>
      <c r="J147" s="251"/>
      <c r="K147" s="251"/>
      <c r="L147" s="251"/>
      <c r="M147" s="77">
        <v>4446</v>
      </c>
      <c r="N147" s="346">
        <v>89</v>
      </c>
      <c r="O147" s="253">
        <v>22.2</v>
      </c>
      <c r="P147" s="251"/>
      <c r="Q147" s="251"/>
      <c r="R147" s="251"/>
      <c r="S147" s="233"/>
      <c r="T147" s="233"/>
      <c r="U147" s="233"/>
    </row>
    <row r="148" spans="1:21" s="256" customFormat="1" ht="28.5" customHeight="1" thickBot="1">
      <c r="A148" s="129"/>
      <c r="B148" s="144"/>
      <c r="C148" s="147"/>
      <c r="D148" s="75" t="s">
        <v>77</v>
      </c>
      <c r="E148" s="131"/>
      <c r="F148" s="131"/>
      <c r="G148" s="177"/>
      <c r="H148" s="50">
        <v>3500</v>
      </c>
      <c r="I148" s="15" t="s">
        <v>86</v>
      </c>
      <c r="J148" s="258"/>
      <c r="K148" s="258"/>
      <c r="L148" s="258"/>
      <c r="M148" s="14">
        <f>H148</f>
        <v>3500</v>
      </c>
      <c r="N148" s="333">
        <v>70</v>
      </c>
      <c r="O148" s="260">
        <v>17.5</v>
      </c>
      <c r="P148" s="258"/>
      <c r="Q148" s="258"/>
      <c r="R148" s="258" t="s">
        <v>210</v>
      </c>
      <c r="S148" s="233"/>
      <c r="T148" s="233"/>
      <c r="U148" s="233"/>
    </row>
    <row r="149" spans="1:21" s="256" customFormat="1" ht="21.75" customHeight="1" thickBot="1">
      <c r="A149" s="129"/>
      <c r="B149" s="144"/>
      <c r="C149" s="146">
        <v>49</v>
      </c>
      <c r="D149" s="75" t="s">
        <v>78</v>
      </c>
      <c r="E149" s="123">
        <v>170</v>
      </c>
      <c r="F149" s="123">
        <v>699</v>
      </c>
      <c r="G149" s="176">
        <f>M149+M150</f>
        <v>13620</v>
      </c>
      <c r="H149" s="48">
        <v>14356</v>
      </c>
      <c r="I149" s="9" t="s">
        <v>135</v>
      </c>
      <c r="J149" s="322"/>
      <c r="K149" s="322"/>
      <c r="L149" s="322"/>
      <c r="M149" s="48">
        <v>10120</v>
      </c>
      <c r="N149" s="349">
        <v>202.4</v>
      </c>
      <c r="O149" s="244">
        <v>50.6</v>
      </c>
      <c r="P149" s="322"/>
      <c r="Q149" s="322"/>
      <c r="R149" s="322"/>
      <c r="S149" s="233"/>
      <c r="T149" s="233"/>
      <c r="U149" s="233"/>
    </row>
    <row r="150" spans="1:21" s="237" customFormat="1" ht="32.25" customHeight="1" thickBot="1">
      <c r="A150" s="129"/>
      <c r="B150" s="144"/>
      <c r="C150" s="147"/>
      <c r="D150" s="75" t="s">
        <v>78</v>
      </c>
      <c r="E150" s="131"/>
      <c r="F150" s="131"/>
      <c r="G150" s="177"/>
      <c r="H150" s="50">
        <v>7000</v>
      </c>
      <c r="I150" s="15" t="s">
        <v>148</v>
      </c>
      <c r="J150" s="258"/>
      <c r="K150" s="258"/>
      <c r="L150" s="258"/>
      <c r="M150" s="14">
        <v>3500</v>
      </c>
      <c r="N150" s="333">
        <v>70</v>
      </c>
      <c r="O150" s="260">
        <v>17.5</v>
      </c>
      <c r="P150" s="258"/>
      <c r="Q150" s="258"/>
      <c r="R150" s="258" t="s">
        <v>211</v>
      </c>
      <c r="S150" s="233"/>
      <c r="T150" s="233"/>
      <c r="U150" s="233"/>
    </row>
    <row r="151" spans="1:21" s="256" customFormat="1" ht="26.25" customHeight="1" thickBot="1">
      <c r="A151" s="129"/>
      <c r="B151" s="144"/>
      <c r="C151" s="65">
        <v>50</v>
      </c>
      <c r="D151" s="75" t="s">
        <v>79</v>
      </c>
      <c r="E151" s="7">
        <v>321</v>
      </c>
      <c r="F151" s="7">
        <v>1147</v>
      </c>
      <c r="G151" s="8">
        <f>M151</f>
        <v>21222</v>
      </c>
      <c r="H151" s="8">
        <v>14642</v>
      </c>
      <c r="I151" s="18" t="s">
        <v>136</v>
      </c>
      <c r="J151" s="99"/>
      <c r="K151" s="99"/>
      <c r="L151" s="99"/>
      <c r="M151" s="77">
        <v>21222</v>
      </c>
      <c r="N151" s="335">
        <v>424.4</v>
      </c>
      <c r="O151" s="244">
        <v>106</v>
      </c>
      <c r="P151" s="99"/>
      <c r="Q151" s="99"/>
      <c r="R151" s="99"/>
      <c r="S151" s="233"/>
      <c r="T151" s="233"/>
      <c r="U151" s="233"/>
    </row>
    <row r="152" spans="1:21" s="256" customFormat="1" ht="24.75" customHeight="1" thickBot="1">
      <c r="A152" s="130"/>
      <c r="B152" s="145"/>
      <c r="C152" s="304"/>
      <c r="D152" s="274" t="s">
        <v>7</v>
      </c>
      <c r="E152" s="64">
        <f>E151+E149+E146</f>
        <v>1655</v>
      </c>
      <c r="F152" s="64">
        <f>F151+F149+F146</f>
        <v>6267</v>
      </c>
      <c r="G152" s="276">
        <f>SUM(G146:G151)</f>
        <v>82387</v>
      </c>
      <c r="H152" s="276">
        <f>SUM(H146:H151)</f>
        <v>85097</v>
      </c>
      <c r="I152" s="421"/>
      <c r="J152" s="63"/>
      <c r="K152" s="63"/>
      <c r="L152" s="63"/>
      <c r="M152" s="276">
        <f>SUM(M146:M151)</f>
        <v>82387</v>
      </c>
      <c r="N152" s="278">
        <f>N146+N147+N148+N149+N150+N151</f>
        <v>1587.8000000000002</v>
      </c>
      <c r="O152" s="278">
        <f>O146+O147+O148+O149+O150+O151</f>
        <v>411.8</v>
      </c>
      <c r="P152" s="276"/>
      <c r="Q152" s="276"/>
      <c r="R152" s="276"/>
      <c r="S152" s="233"/>
      <c r="T152" s="233"/>
      <c r="U152" s="233"/>
    </row>
    <row r="153" spans="1:21" s="256" customFormat="1" ht="21" customHeight="1" thickBot="1">
      <c r="A153" s="41"/>
      <c r="B153" s="6"/>
      <c r="C153" s="42"/>
      <c r="D153" s="29" t="s">
        <v>80</v>
      </c>
      <c r="E153" s="42"/>
      <c r="F153" s="42"/>
      <c r="G153" s="56">
        <f>G152+G145+G137+G124+G118+G114+G103+G96+G84+G78+G68+G59+G57+G49+G44+G35+G33+G27+G16</f>
        <v>1077857</v>
      </c>
      <c r="H153" s="56">
        <f>H152+H145+H137+H124+H118+H114+H103+H96+H84+H78+H68+H59+H57+H49+H44+H35+H33+H27+H16</f>
        <v>1071802</v>
      </c>
      <c r="I153" s="426"/>
      <c r="J153" s="236"/>
      <c r="K153" s="233"/>
      <c r="L153" s="233"/>
      <c r="M153" s="56">
        <f>M16+M27+M33+M35+M44+M49+M57+M59+M68+M78+M84+M96+M103+M114+M118+M124+M137+M145+M152</f>
        <v>1077857</v>
      </c>
      <c r="N153" s="43">
        <f>N152+N145+N137+N124+N118+N114+N103+N96+N84+N78+N68+N59+N57+N49+N44+N35+N33+N27+N16</f>
        <v>15484.379999999997</v>
      </c>
      <c r="O153" s="43">
        <f>O152+O145+O137+O124+O118+O114+O103+O96+O84+O78+O68+O59+O57+O49+O44+O35+O33+O27+O16</f>
        <v>3897.9</v>
      </c>
      <c r="P153" s="233"/>
      <c r="Q153" s="233"/>
      <c r="R153" s="400"/>
      <c r="S153" s="233"/>
      <c r="T153" s="233"/>
      <c r="U153" s="233"/>
    </row>
    <row r="154" spans="3:21" s="256" customFormat="1" ht="12.75">
      <c r="C154" s="401"/>
      <c r="G154" s="402"/>
      <c r="H154" s="402"/>
      <c r="I154" s="427"/>
      <c r="J154" s="233"/>
      <c r="K154" s="233"/>
      <c r="L154" s="233"/>
      <c r="M154" s="58"/>
      <c r="N154" s="233"/>
      <c r="O154" s="233"/>
      <c r="P154" s="233"/>
      <c r="Q154" s="233"/>
      <c r="R154" s="233"/>
      <c r="S154" s="233"/>
      <c r="T154" s="233"/>
      <c r="U154" s="233"/>
    </row>
    <row r="155" spans="3:21" s="256" customFormat="1" ht="12.75">
      <c r="C155" s="401"/>
      <c r="G155" s="403"/>
      <c r="H155" s="402"/>
      <c r="I155" s="427"/>
      <c r="J155" s="233"/>
      <c r="K155" s="233"/>
      <c r="L155" s="233"/>
      <c r="M155" s="58"/>
      <c r="N155" s="233"/>
      <c r="O155" s="233"/>
      <c r="P155" s="233"/>
      <c r="Q155" s="233"/>
      <c r="R155" s="233"/>
      <c r="S155" s="233"/>
      <c r="T155" s="233"/>
      <c r="U155" s="233"/>
    </row>
    <row r="156" spans="3:21" s="256" customFormat="1" ht="12.75">
      <c r="C156" s="401"/>
      <c r="G156" s="403"/>
      <c r="H156" s="402"/>
      <c r="I156" s="427"/>
      <c r="J156" s="233"/>
      <c r="K156" s="233"/>
      <c r="L156" s="233"/>
      <c r="M156" s="58"/>
      <c r="N156" s="233"/>
      <c r="O156" s="233"/>
      <c r="P156" s="233"/>
      <c r="Q156" s="233"/>
      <c r="R156" s="233"/>
      <c r="S156" s="233"/>
      <c r="T156" s="233"/>
      <c r="U156" s="233"/>
    </row>
    <row r="157" spans="3:21" s="256" customFormat="1" ht="12.75">
      <c r="C157" s="401"/>
      <c r="G157" s="403"/>
      <c r="H157" s="402"/>
      <c r="I157" s="427"/>
      <c r="J157" s="233"/>
      <c r="K157" s="233"/>
      <c r="L157" s="233"/>
      <c r="M157" s="58"/>
      <c r="N157" s="233"/>
      <c r="O157" s="233"/>
      <c r="P157" s="233"/>
      <c r="Q157" s="233"/>
      <c r="R157" s="233"/>
      <c r="S157" s="233"/>
      <c r="T157" s="233"/>
      <c r="U157" s="233"/>
    </row>
    <row r="158" spans="3:21" s="256" customFormat="1" ht="12.75">
      <c r="C158" s="401"/>
      <c r="G158" s="403"/>
      <c r="H158" s="402"/>
      <c r="I158" s="427"/>
      <c r="J158" s="233"/>
      <c r="K158" s="233"/>
      <c r="L158" s="233"/>
      <c r="M158" s="58"/>
      <c r="N158" s="233"/>
      <c r="O158" s="233"/>
      <c r="P158" s="233"/>
      <c r="Q158" s="233"/>
      <c r="R158" s="233"/>
      <c r="S158" s="233"/>
      <c r="T158" s="233"/>
      <c r="U158" s="233"/>
    </row>
    <row r="159" spans="3:21" s="256" customFormat="1" ht="12.75">
      <c r="C159" s="401"/>
      <c r="G159" s="403"/>
      <c r="H159" s="402"/>
      <c r="I159" s="427"/>
      <c r="J159" s="233"/>
      <c r="K159" s="233"/>
      <c r="L159" s="233"/>
      <c r="M159" s="58"/>
      <c r="N159" s="233"/>
      <c r="O159" s="233"/>
      <c r="P159" s="233"/>
      <c r="Q159" s="233"/>
      <c r="R159" s="233"/>
      <c r="S159" s="233"/>
      <c r="T159" s="233"/>
      <c r="U159" s="233"/>
    </row>
    <row r="160" spans="3:21" s="256" customFormat="1" ht="12.75">
      <c r="C160" s="401"/>
      <c r="G160" s="403"/>
      <c r="H160" s="402"/>
      <c r="I160" s="427"/>
      <c r="J160" s="233"/>
      <c r="K160" s="233"/>
      <c r="L160" s="233"/>
      <c r="M160" s="58"/>
      <c r="N160" s="233"/>
      <c r="O160" s="233"/>
      <c r="P160" s="233"/>
      <c r="Q160" s="233"/>
      <c r="R160" s="233"/>
      <c r="S160" s="233"/>
      <c r="T160" s="233"/>
      <c r="U160" s="233"/>
    </row>
    <row r="161" spans="3:21" s="256" customFormat="1" ht="12.75">
      <c r="C161" s="401"/>
      <c r="G161" s="403"/>
      <c r="H161" s="402"/>
      <c r="I161" s="427"/>
      <c r="J161" s="233"/>
      <c r="K161" s="233"/>
      <c r="L161" s="233"/>
      <c r="M161" s="58"/>
      <c r="N161" s="233"/>
      <c r="O161" s="233"/>
      <c r="P161" s="233"/>
      <c r="Q161" s="233"/>
      <c r="R161" s="233"/>
      <c r="S161" s="233"/>
      <c r="T161" s="233"/>
      <c r="U161" s="233"/>
    </row>
    <row r="162" spans="3:21" s="256" customFormat="1" ht="12.75">
      <c r="C162" s="401"/>
      <c r="G162" s="403"/>
      <c r="H162" s="402"/>
      <c r="I162" s="427"/>
      <c r="J162" s="233"/>
      <c r="K162" s="233"/>
      <c r="L162" s="233"/>
      <c r="M162" s="58"/>
      <c r="N162" s="233"/>
      <c r="O162" s="233"/>
      <c r="P162" s="233"/>
      <c r="Q162" s="233"/>
      <c r="R162" s="233"/>
      <c r="S162" s="233"/>
      <c r="T162" s="233"/>
      <c r="U162" s="233"/>
    </row>
    <row r="163" spans="3:21" s="256" customFormat="1" ht="12.75">
      <c r="C163" s="401"/>
      <c r="G163" s="403"/>
      <c r="H163" s="402"/>
      <c r="I163" s="427"/>
      <c r="J163" s="233"/>
      <c r="K163" s="233"/>
      <c r="L163" s="233"/>
      <c r="M163" s="58"/>
      <c r="N163" s="233"/>
      <c r="O163" s="233"/>
      <c r="P163" s="233"/>
      <c r="Q163" s="233"/>
      <c r="R163" s="233"/>
      <c r="S163" s="233"/>
      <c r="T163" s="233"/>
      <c r="U163" s="233"/>
    </row>
    <row r="164" spans="3:21" s="256" customFormat="1" ht="12.75">
      <c r="C164" s="401"/>
      <c r="G164" s="403"/>
      <c r="H164" s="402"/>
      <c r="I164" s="427"/>
      <c r="J164" s="233"/>
      <c r="K164" s="233"/>
      <c r="L164" s="233"/>
      <c r="M164" s="58"/>
      <c r="N164" s="233"/>
      <c r="O164" s="233"/>
      <c r="P164" s="233"/>
      <c r="Q164" s="233"/>
      <c r="R164" s="233"/>
      <c r="S164" s="233"/>
      <c r="T164" s="233"/>
      <c r="U164" s="233"/>
    </row>
    <row r="165" spans="3:21" s="256" customFormat="1" ht="12.75">
      <c r="C165" s="401"/>
      <c r="G165" s="403"/>
      <c r="H165" s="402"/>
      <c r="I165" s="427"/>
      <c r="J165" s="233"/>
      <c r="K165" s="233"/>
      <c r="L165" s="233"/>
      <c r="M165" s="58"/>
      <c r="N165" s="233"/>
      <c r="O165" s="233"/>
      <c r="P165" s="233"/>
      <c r="Q165" s="233"/>
      <c r="R165" s="233"/>
      <c r="S165" s="233"/>
      <c r="T165" s="233"/>
      <c r="U165" s="233"/>
    </row>
    <row r="166" spans="3:21" s="256" customFormat="1" ht="12.75">
      <c r="C166" s="401"/>
      <c r="G166" s="403"/>
      <c r="H166" s="402"/>
      <c r="I166" s="427"/>
      <c r="J166" s="233"/>
      <c r="K166" s="233"/>
      <c r="L166" s="233"/>
      <c r="M166" s="58"/>
      <c r="N166" s="233"/>
      <c r="O166" s="233"/>
      <c r="P166" s="233"/>
      <c r="Q166" s="233"/>
      <c r="R166" s="233"/>
      <c r="S166" s="233"/>
      <c r="T166" s="233"/>
      <c r="U166" s="233"/>
    </row>
    <row r="167" spans="3:21" s="256" customFormat="1" ht="12.75">
      <c r="C167" s="401"/>
      <c r="G167" s="403"/>
      <c r="H167" s="402"/>
      <c r="I167" s="427"/>
      <c r="J167" s="233"/>
      <c r="K167" s="233"/>
      <c r="L167" s="233"/>
      <c r="M167" s="58"/>
      <c r="N167" s="233"/>
      <c r="O167" s="233"/>
      <c r="P167" s="233"/>
      <c r="Q167" s="233"/>
      <c r="R167" s="233"/>
      <c r="S167" s="233"/>
      <c r="T167" s="233"/>
      <c r="U167" s="233"/>
    </row>
    <row r="168" spans="3:21" s="256" customFormat="1" ht="12.75">
      <c r="C168" s="401"/>
      <c r="G168" s="403"/>
      <c r="H168" s="402"/>
      <c r="I168" s="427"/>
      <c r="J168" s="233"/>
      <c r="K168" s="233"/>
      <c r="L168" s="233"/>
      <c r="M168" s="58"/>
      <c r="N168" s="233"/>
      <c r="O168" s="233"/>
      <c r="P168" s="233"/>
      <c r="Q168" s="233"/>
      <c r="R168" s="233"/>
      <c r="S168" s="233"/>
      <c r="T168" s="233"/>
      <c r="U168" s="233"/>
    </row>
    <row r="169" spans="3:21" s="256" customFormat="1" ht="12.75">
      <c r="C169" s="401"/>
      <c r="G169" s="403"/>
      <c r="H169" s="402"/>
      <c r="I169" s="427"/>
      <c r="J169" s="233"/>
      <c r="K169" s="233"/>
      <c r="L169" s="233"/>
      <c r="M169" s="58"/>
      <c r="N169" s="233"/>
      <c r="O169" s="233"/>
      <c r="P169" s="233"/>
      <c r="Q169" s="233"/>
      <c r="R169" s="233"/>
      <c r="S169" s="233"/>
      <c r="T169" s="233"/>
      <c r="U169" s="233"/>
    </row>
    <row r="170" spans="3:21" s="256" customFormat="1" ht="12.75">
      <c r="C170" s="401"/>
      <c r="G170" s="403"/>
      <c r="H170" s="402"/>
      <c r="I170" s="427"/>
      <c r="J170" s="233"/>
      <c r="K170" s="233"/>
      <c r="L170" s="233"/>
      <c r="M170" s="58"/>
      <c r="N170" s="233"/>
      <c r="O170" s="233"/>
      <c r="P170" s="233"/>
      <c r="Q170" s="233"/>
      <c r="R170" s="233"/>
      <c r="S170" s="233"/>
      <c r="T170" s="233"/>
      <c r="U170" s="233"/>
    </row>
    <row r="171" spans="3:21" s="256" customFormat="1" ht="12.75">
      <c r="C171" s="401"/>
      <c r="G171" s="403"/>
      <c r="H171" s="402"/>
      <c r="I171" s="427"/>
      <c r="J171" s="233"/>
      <c r="K171" s="233"/>
      <c r="L171" s="233"/>
      <c r="M171" s="58"/>
      <c r="N171" s="233"/>
      <c r="O171" s="233"/>
      <c r="P171" s="233"/>
      <c r="Q171" s="233"/>
      <c r="R171" s="233"/>
      <c r="S171" s="233"/>
      <c r="T171" s="233"/>
      <c r="U171" s="233"/>
    </row>
    <row r="172" spans="3:21" s="256" customFormat="1" ht="12.75">
      <c r="C172" s="401"/>
      <c r="G172" s="403"/>
      <c r="H172" s="402"/>
      <c r="I172" s="427"/>
      <c r="J172" s="233"/>
      <c r="K172" s="233"/>
      <c r="L172" s="233"/>
      <c r="M172" s="58"/>
      <c r="N172" s="233"/>
      <c r="O172" s="233"/>
      <c r="P172" s="233"/>
      <c r="Q172" s="233"/>
      <c r="R172" s="233"/>
      <c r="S172" s="233"/>
      <c r="T172" s="233"/>
      <c r="U172" s="233"/>
    </row>
    <row r="173" spans="3:21" s="256" customFormat="1" ht="12.75">
      <c r="C173" s="401"/>
      <c r="G173" s="403"/>
      <c r="H173" s="402"/>
      <c r="I173" s="427"/>
      <c r="J173" s="233"/>
      <c r="K173" s="233"/>
      <c r="L173" s="233"/>
      <c r="M173" s="58"/>
      <c r="N173" s="233"/>
      <c r="O173" s="233"/>
      <c r="P173" s="233"/>
      <c r="Q173" s="233"/>
      <c r="R173" s="233"/>
      <c r="S173" s="233"/>
      <c r="T173" s="233"/>
      <c r="U173" s="233"/>
    </row>
    <row r="174" spans="3:21" s="256" customFormat="1" ht="12.75">
      <c r="C174" s="401"/>
      <c r="G174" s="403"/>
      <c r="H174" s="402"/>
      <c r="I174" s="427"/>
      <c r="J174" s="233"/>
      <c r="K174" s="233"/>
      <c r="L174" s="233"/>
      <c r="M174" s="58"/>
      <c r="N174" s="233"/>
      <c r="O174" s="233"/>
      <c r="P174" s="233"/>
      <c r="Q174" s="233"/>
      <c r="R174" s="233"/>
      <c r="S174" s="233"/>
      <c r="T174" s="233"/>
      <c r="U174" s="233"/>
    </row>
    <row r="175" spans="3:21" s="256" customFormat="1" ht="12.75">
      <c r="C175" s="401"/>
      <c r="G175" s="403"/>
      <c r="H175" s="402"/>
      <c r="I175" s="427"/>
      <c r="J175" s="233"/>
      <c r="K175" s="233"/>
      <c r="L175" s="233"/>
      <c r="M175" s="58"/>
      <c r="N175" s="233"/>
      <c r="O175" s="233"/>
      <c r="P175" s="233"/>
      <c r="Q175" s="233"/>
      <c r="R175" s="233"/>
      <c r="S175" s="233"/>
      <c r="T175" s="233"/>
      <c r="U175" s="233"/>
    </row>
    <row r="176" spans="3:21" s="256" customFormat="1" ht="12.75">
      <c r="C176" s="401"/>
      <c r="G176" s="403"/>
      <c r="H176" s="402"/>
      <c r="I176" s="427"/>
      <c r="J176" s="233"/>
      <c r="K176" s="233"/>
      <c r="L176" s="233"/>
      <c r="M176" s="58"/>
      <c r="N176" s="233"/>
      <c r="O176" s="233"/>
      <c r="P176" s="233"/>
      <c r="Q176" s="233"/>
      <c r="R176" s="233"/>
      <c r="S176" s="233"/>
      <c r="T176" s="233"/>
      <c r="U176" s="233"/>
    </row>
    <row r="177" spans="3:21" s="256" customFormat="1" ht="12.75">
      <c r="C177" s="401"/>
      <c r="G177" s="403"/>
      <c r="H177" s="402"/>
      <c r="I177" s="427"/>
      <c r="J177" s="233"/>
      <c r="K177" s="233"/>
      <c r="L177" s="233"/>
      <c r="M177" s="58"/>
      <c r="N177" s="233"/>
      <c r="O177" s="233"/>
      <c r="P177" s="233"/>
      <c r="Q177" s="233"/>
      <c r="R177" s="233"/>
      <c r="S177" s="233"/>
      <c r="T177" s="233"/>
      <c r="U177" s="233"/>
    </row>
    <row r="178" spans="3:21" s="256" customFormat="1" ht="12.75">
      <c r="C178" s="401"/>
      <c r="G178" s="403"/>
      <c r="H178" s="402"/>
      <c r="I178" s="427"/>
      <c r="J178" s="233"/>
      <c r="K178" s="233"/>
      <c r="L178" s="233"/>
      <c r="M178" s="58"/>
      <c r="N178" s="233"/>
      <c r="O178" s="233"/>
      <c r="P178" s="233"/>
      <c r="Q178" s="233"/>
      <c r="R178" s="233"/>
      <c r="S178" s="233"/>
      <c r="T178" s="233"/>
      <c r="U178" s="233"/>
    </row>
    <row r="179" spans="3:21" s="256" customFormat="1" ht="12.75">
      <c r="C179" s="401"/>
      <c r="G179" s="403"/>
      <c r="H179" s="402"/>
      <c r="I179" s="427"/>
      <c r="J179" s="233"/>
      <c r="K179" s="233"/>
      <c r="L179" s="233"/>
      <c r="M179" s="58"/>
      <c r="N179" s="233"/>
      <c r="O179" s="233"/>
      <c r="P179" s="233"/>
      <c r="Q179" s="233"/>
      <c r="R179" s="233"/>
      <c r="S179" s="233"/>
      <c r="T179" s="233"/>
      <c r="U179" s="233"/>
    </row>
    <row r="180" spans="3:21" s="256" customFormat="1" ht="12.75">
      <c r="C180" s="401"/>
      <c r="G180" s="403"/>
      <c r="H180" s="402"/>
      <c r="I180" s="427"/>
      <c r="J180" s="233"/>
      <c r="K180" s="233"/>
      <c r="L180" s="233"/>
      <c r="M180" s="58"/>
      <c r="N180" s="233"/>
      <c r="O180" s="233"/>
      <c r="P180" s="233"/>
      <c r="Q180" s="233"/>
      <c r="R180" s="233"/>
      <c r="S180" s="233"/>
      <c r="T180" s="233"/>
      <c r="U180" s="233"/>
    </row>
    <row r="181" spans="3:21" s="256" customFormat="1" ht="12.75">
      <c r="C181" s="401"/>
      <c r="G181" s="403"/>
      <c r="H181" s="402"/>
      <c r="I181" s="427"/>
      <c r="J181" s="233"/>
      <c r="K181" s="233"/>
      <c r="L181" s="233"/>
      <c r="M181" s="58"/>
      <c r="N181" s="233"/>
      <c r="O181" s="233"/>
      <c r="P181" s="233"/>
      <c r="Q181" s="233"/>
      <c r="R181" s="233"/>
      <c r="S181" s="233"/>
      <c r="T181" s="233"/>
      <c r="U181" s="233"/>
    </row>
    <row r="182" spans="3:21" s="256" customFormat="1" ht="12.75">
      <c r="C182" s="401"/>
      <c r="G182" s="403"/>
      <c r="H182" s="402"/>
      <c r="I182" s="427"/>
      <c r="J182" s="233"/>
      <c r="K182" s="233"/>
      <c r="L182" s="233"/>
      <c r="M182" s="58"/>
      <c r="N182" s="233"/>
      <c r="O182" s="233"/>
      <c r="P182" s="233"/>
      <c r="Q182" s="233"/>
      <c r="R182" s="233"/>
      <c r="S182" s="233"/>
      <c r="T182" s="233"/>
      <c r="U182" s="233"/>
    </row>
    <row r="183" spans="3:21" s="256" customFormat="1" ht="12.75">
      <c r="C183" s="401"/>
      <c r="G183" s="403"/>
      <c r="H183" s="402"/>
      <c r="I183" s="427"/>
      <c r="J183" s="233"/>
      <c r="K183" s="233"/>
      <c r="L183" s="233"/>
      <c r="M183" s="58"/>
      <c r="N183" s="233"/>
      <c r="O183" s="233"/>
      <c r="P183" s="233"/>
      <c r="Q183" s="233"/>
      <c r="R183" s="233"/>
      <c r="S183" s="233"/>
      <c r="T183" s="233"/>
      <c r="U183" s="233"/>
    </row>
    <row r="184" spans="3:21" s="256" customFormat="1" ht="12.75">
      <c r="C184" s="401"/>
      <c r="G184" s="403"/>
      <c r="H184" s="402"/>
      <c r="I184" s="427"/>
      <c r="J184" s="233"/>
      <c r="K184" s="233"/>
      <c r="L184" s="233"/>
      <c r="M184" s="58"/>
      <c r="N184" s="233"/>
      <c r="O184" s="233"/>
      <c r="P184" s="233"/>
      <c r="Q184" s="233"/>
      <c r="R184" s="233"/>
      <c r="S184" s="233"/>
      <c r="T184" s="233"/>
      <c r="U184" s="233"/>
    </row>
    <row r="185" spans="3:21" s="256" customFormat="1" ht="12.75">
      <c r="C185" s="401"/>
      <c r="G185" s="403"/>
      <c r="H185" s="402"/>
      <c r="I185" s="427"/>
      <c r="J185" s="233"/>
      <c r="K185" s="233"/>
      <c r="L185" s="233"/>
      <c r="M185" s="58"/>
      <c r="N185" s="233"/>
      <c r="O185" s="233"/>
      <c r="P185" s="233"/>
      <c r="Q185" s="233"/>
      <c r="R185" s="233"/>
      <c r="S185" s="233"/>
      <c r="T185" s="233"/>
      <c r="U185" s="233"/>
    </row>
    <row r="186" spans="3:21" s="256" customFormat="1" ht="12.75">
      <c r="C186" s="401"/>
      <c r="G186" s="403"/>
      <c r="H186" s="402"/>
      <c r="I186" s="427"/>
      <c r="J186" s="233"/>
      <c r="K186" s="233"/>
      <c r="L186" s="233"/>
      <c r="M186" s="58"/>
      <c r="N186" s="233"/>
      <c r="O186" s="233"/>
      <c r="P186" s="233"/>
      <c r="Q186" s="233"/>
      <c r="R186" s="233"/>
      <c r="S186" s="233"/>
      <c r="T186" s="233"/>
      <c r="U186" s="233"/>
    </row>
    <row r="187" spans="3:21" s="256" customFormat="1" ht="12.75">
      <c r="C187" s="401"/>
      <c r="G187" s="403"/>
      <c r="H187" s="402"/>
      <c r="I187" s="427"/>
      <c r="J187" s="233"/>
      <c r="K187" s="233"/>
      <c r="L187" s="233"/>
      <c r="M187" s="58"/>
      <c r="N187" s="233"/>
      <c r="O187" s="233"/>
      <c r="P187" s="233"/>
      <c r="Q187" s="233"/>
      <c r="R187" s="233"/>
      <c r="S187" s="233"/>
      <c r="T187" s="233"/>
      <c r="U187" s="233"/>
    </row>
    <row r="188" spans="3:21" s="256" customFormat="1" ht="12.75">
      <c r="C188" s="401"/>
      <c r="G188" s="403"/>
      <c r="H188" s="402"/>
      <c r="I188" s="427"/>
      <c r="J188" s="233"/>
      <c r="K188" s="233"/>
      <c r="L188" s="233"/>
      <c r="M188" s="58"/>
      <c r="N188" s="233"/>
      <c r="O188" s="233"/>
      <c r="P188" s="233"/>
      <c r="Q188" s="233"/>
      <c r="R188" s="233"/>
      <c r="S188" s="233"/>
      <c r="T188" s="233"/>
      <c r="U188" s="233"/>
    </row>
    <row r="189" spans="3:21" s="256" customFormat="1" ht="12.75">
      <c r="C189" s="401"/>
      <c r="G189" s="403"/>
      <c r="H189" s="402"/>
      <c r="I189" s="427"/>
      <c r="J189" s="233"/>
      <c r="K189" s="233"/>
      <c r="L189" s="233"/>
      <c r="M189" s="58"/>
      <c r="N189" s="233"/>
      <c r="O189" s="233"/>
      <c r="P189" s="233"/>
      <c r="Q189" s="233"/>
      <c r="R189" s="233"/>
      <c r="S189" s="233"/>
      <c r="T189" s="233"/>
      <c r="U189" s="233"/>
    </row>
    <row r="190" spans="3:21" s="256" customFormat="1" ht="12.75">
      <c r="C190" s="401"/>
      <c r="G190" s="403"/>
      <c r="H190" s="402"/>
      <c r="I190" s="427"/>
      <c r="J190" s="233"/>
      <c r="K190" s="233"/>
      <c r="L190" s="233"/>
      <c r="M190" s="58"/>
      <c r="N190" s="233"/>
      <c r="O190" s="233"/>
      <c r="P190" s="233"/>
      <c r="Q190" s="233"/>
      <c r="R190" s="233"/>
      <c r="S190" s="233"/>
      <c r="T190" s="233"/>
      <c r="U190" s="233"/>
    </row>
    <row r="191" spans="3:21" s="256" customFormat="1" ht="12.75">
      <c r="C191" s="401"/>
      <c r="G191" s="403"/>
      <c r="H191" s="402"/>
      <c r="I191" s="427"/>
      <c r="J191" s="233"/>
      <c r="K191" s="233"/>
      <c r="L191" s="233"/>
      <c r="M191" s="58"/>
      <c r="N191" s="233"/>
      <c r="O191" s="233"/>
      <c r="P191" s="233"/>
      <c r="Q191" s="233"/>
      <c r="R191" s="233"/>
      <c r="S191" s="233"/>
      <c r="T191" s="233"/>
      <c r="U191" s="233"/>
    </row>
    <row r="192" spans="3:21" s="256" customFormat="1" ht="12.75">
      <c r="C192" s="401"/>
      <c r="G192" s="403"/>
      <c r="H192" s="402"/>
      <c r="I192" s="427"/>
      <c r="J192" s="233"/>
      <c r="K192" s="233"/>
      <c r="L192" s="233"/>
      <c r="M192" s="58"/>
      <c r="N192" s="233"/>
      <c r="O192" s="233"/>
      <c r="P192" s="233"/>
      <c r="Q192" s="233"/>
      <c r="R192" s="233"/>
      <c r="S192" s="233"/>
      <c r="T192" s="233"/>
      <c r="U192" s="233"/>
    </row>
    <row r="193" spans="3:21" s="256" customFormat="1" ht="12.75">
      <c r="C193" s="401"/>
      <c r="G193" s="403"/>
      <c r="H193" s="402"/>
      <c r="I193" s="427"/>
      <c r="J193" s="233"/>
      <c r="K193" s="233"/>
      <c r="L193" s="233"/>
      <c r="M193" s="58"/>
      <c r="N193" s="233"/>
      <c r="O193" s="233"/>
      <c r="P193" s="233"/>
      <c r="Q193" s="233"/>
      <c r="R193" s="233"/>
      <c r="S193" s="233"/>
      <c r="T193" s="233"/>
      <c r="U193" s="233"/>
    </row>
    <row r="194" spans="3:21" s="256" customFormat="1" ht="12.75">
      <c r="C194" s="401"/>
      <c r="G194" s="403"/>
      <c r="H194" s="402"/>
      <c r="I194" s="427"/>
      <c r="J194" s="233"/>
      <c r="K194" s="233"/>
      <c r="L194" s="233"/>
      <c r="M194" s="58"/>
      <c r="N194" s="233"/>
      <c r="O194" s="233"/>
      <c r="P194" s="233"/>
      <c r="Q194" s="233"/>
      <c r="R194" s="233"/>
      <c r="S194" s="233"/>
      <c r="T194" s="233"/>
      <c r="U194" s="233"/>
    </row>
    <row r="195" spans="3:21" s="256" customFormat="1" ht="12.75">
      <c r="C195" s="401"/>
      <c r="G195" s="403"/>
      <c r="H195" s="402"/>
      <c r="I195" s="427"/>
      <c r="J195" s="233"/>
      <c r="K195" s="233"/>
      <c r="L195" s="233"/>
      <c r="M195" s="58"/>
      <c r="N195" s="233"/>
      <c r="O195" s="233"/>
      <c r="P195" s="233"/>
      <c r="Q195" s="233"/>
      <c r="R195" s="233"/>
      <c r="S195" s="233"/>
      <c r="T195" s="233"/>
      <c r="U195" s="233"/>
    </row>
    <row r="196" spans="3:21" s="256" customFormat="1" ht="12.75">
      <c r="C196" s="401"/>
      <c r="G196" s="403"/>
      <c r="H196" s="402"/>
      <c r="I196" s="427"/>
      <c r="J196" s="233"/>
      <c r="K196" s="233"/>
      <c r="L196" s="233"/>
      <c r="M196" s="58"/>
      <c r="N196" s="233"/>
      <c r="O196" s="233"/>
      <c r="P196" s="233"/>
      <c r="Q196" s="233"/>
      <c r="R196" s="233"/>
      <c r="S196" s="233"/>
      <c r="T196" s="233"/>
      <c r="U196" s="233"/>
    </row>
    <row r="197" spans="3:21" s="256" customFormat="1" ht="12.75">
      <c r="C197" s="401"/>
      <c r="G197" s="403"/>
      <c r="H197" s="402"/>
      <c r="I197" s="427"/>
      <c r="J197" s="233"/>
      <c r="K197" s="233"/>
      <c r="L197" s="233"/>
      <c r="M197" s="58"/>
      <c r="N197" s="233"/>
      <c r="O197" s="233"/>
      <c r="P197" s="233"/>
      <c r="Q197" s="233"/>
      <c r="R197" s="233"/>
      <c r="S197" s="233"/>
      <c r="T197" s="233"/>
      <c r="U197" s="233"/>
    </row>
    <row r="198" spans="3:21" s="256" customFormat="1" ht="12.75">
      <c r="C198" s="401"/>
      <c r="G198" s="403"/>
      <c r="H198" s="402"/>
      <c r="I198" s="427"/>
      <c r="J198" s="233"/>
      <c r="K198" s="233"/>
      <c r="L198" s="233"/>
      <c r="M198" s="58"/>
      <c r="N198" s="233"/>
      <c r="O198" s="233"/>
      <c r="P198" s="233"/>
      <c r="Q198" s="233"/>
      <c r="R198" s="233"/>
      <c r="S198" s="233"/>
      <c r="T198" s="233"/>
      <c r="U198" s="233"/>
    </row>
    <row r="199" spans="3:21" s="256" customFormat="1" ht="12.75">
      <c r="C199" s="401"/>
      <c r="G199" s="403"/>
      <c r="H199" s="402"/>
      <c r="I199" s="427"/>
      <c r="J199" s="233"/>
      <c r="K199" s="233"/>
      <c r="L199" s="233"/>
      <c r="M199" s="58"/>
      <c r="N199" s="233"/>
      <c r="O199" s="233"/>
      <c r="P199" s="233"/>
      <c r="Q199" s="233"/>
      <c r="R199" s="233"/>
      <c r="S199" s="233"/>
      <c r="T199" s="233"/>
      <c r="U199" s="233"/>
    </row>
    <row r="200" spans="3:21" s="256" customFormat="1" ht="12.75">
      <c r="C200" s="401"/>
      <c r="G200" s="403"/>
      <c r="H200" s="402"/>
      <c r="I200" s="427"/>
      <c r="J200" s="233"/>
      <c r="K200" s="233"/>
      <c r="L200" s="233"/>
      <c r="M200" s="58"/>
      <c r="N200" s="233"/>
      <c r="O200" s="233"/>
      <c r="P200" s="233"/>
      <c r="Q200" s="233"/>
      <c r="R200" s="233"/>
      <c r="S200" s="233"/>
      <c r="T200" s="233"/>
      <c r="U200" s="233"/>
    </row>
    <row r="201" spans="3:21" s="256" customFormat="1" ht="12.75">
      <c r="C201" s="401"/>
      <c r="G201" s="403"/>
      <c r="H201" s="402"/>
      <c r="I201" s="427"/>
      <c r="J201" s="233"/>
      <c r="K201" s="233"/>
      <c r="L201" s="233"/>
      <c r="M201" s="58"/>
      <c r="N201" s="233"/>
      <c r="O201" s="233"/>
      <c r="P201" s="233"/>
      <c r="Q201" s="233"/>
      <c r="R201" s="233"/>
      <c r="S201" s="233"/>
      <c r="T201" s="233"/>
      <c r="U201" s="233"/>
    </row>
    <row r="202" spans="3:21" s="256" customFormat="1" ht="12.75">
      <c r="C202" s="401"/>
      <c r="G202" s="403"/>
      <c r="H202" s="402"/>
      <c r="I202" s="427"/>
      <c r="J202" s="233"/>
      <c r="K202" s="233"/>
      <c r="L202" s="233"/>
      <c r="M202" s="58"/>
      <c r="N202" s="233"/>
      <c r="O202" s="233"/>
      <c r="P202" s="233"/>
      <c r="Q202" s="233"/>
      <c r="R202" s="233"/>
      <c r="S202" s="233"/>
      <c r="T202" s="233"/>
      <c r="U202" s="233"/>
    </row>
    <row r="203" spans="3:21" s="256" customFormat="1" ht="12.75">
      <c r="C203" s="401"/>
      <c r="G203" s="403"/>
      <c r="H203" s="402"/>
      <c r="I203" s="427"/>
      <c r="J203" s="233"/>
      <c r="K203" s="233"/>
      <c r="L203" s="233"/>
      <c r="M203" s="58"/>
      <c r="N203" s="233"/>
      <c r="O203" s="233"/>
      <c r="P203" s="233"/>
      <c r="Q203" s="233"/>
      <c r="R203" s="233"/>
      <c r="S203" s="233"/>
      <c r="T203" s="233"/>
      <c r="U203" s="233"/>
    </row>
    <row r="204" spans="3:21" s="256" customFormat="1" ht="12.75">
      <c r="C204" s="401"/>
      <c r="G204" s="403"/>
      <c r="H204" s="402"/>
      <c r="I204" s="427"/>
      <c r="J204" s="233"/>
      <c r="K204" s="233"/>
      <c r="L204" s="233"/>
      <c r="M204" s="58"/>
      <c r="N204" s="233"/>
      <c r="O204" s="233"/>
      <c r="P204" s="233"/>
      <c r="Q204" s="233"/>
      <c r="R204" s="233"/>
      <c r="S204" s="233"/>
      <c r="T204" s="233"/>
      <c r="U204" s="233"/>
    </row>
    <row r="205" spans="3:21" s="256" customFormat="1" ht="12.75">
      <c r="C205" s="401"/>
      <c r="G205" s="403"/>
      <c r="H205" s="402"/>
      <c r="I205" s="427"/>
      <c r="J205" s="233"/>
      <c r="K205" s="233"/>
      <c r="L205" s="233"/>
      <c r="M205" s="58"/>
      <c r="N205" s="233"/>
      <c r="O205" s="233"/>
      <c r="P205" s="233"/>
      <c r="Q205" s="233"/>
      <c r="R205" s="233"/>
      <c r="S205" s="233"/>
      <c r="T205" s="233"/>
      <c r="U205" s="233"/>
    </row>
    <row r="206" spans="3:21" s="256" customFormat="1" ht="12.75">
      <c r="C206" s="401"/>
      <c r="G206" s="403"/>
      <c r="H206" s="402"/>
      <c r="I206" s="427"/>
      <c r="J206" s="233"/>
      <c r="K206" s="233"/>
      <c r="L206" s="233"/>
      <c r="M206" s="58"/>
      <c r="N206" s="233"/>
      <c r="O206" s="233"/>
      <c r="P206" s="233"/>
      <c r="Q206" s="233"/>
      <c r="R206" s="233"/>
      <c r="S206" s="233"/>
      <c r="T206" s="233"/>
      <c r="U206" s="233"/>
    </row>
    <row r="207" spans="3:21" s="256" customFormat="1" ht="12.75">
      <c r="C207" s="401"/>
      <c r="G207" s="403"/>
      <c r="H207" s="402"/>
      <c r="I207" s="427"/>
      <c r="J207" s="233"/>
      <c r="K207" s="233"/>
      <c r="L207" s="233"/>
      <c r="M207" s="58"/>
      <c r="N207" s="233"/>
      <c r="O207" s="233"/>
      <c r="P207" s="233"/>
      <c r="Q207" s="233"/>
      <c r="R207" s="233"/>
      <c r="S207" s="233"/>
      <c r="T207" s="233"/>
      <c r="U207" s="233"/>
    </row>
    <row r="208" spans="3:21" s="256" customFormat="1" ht="12.75">
      <c r="C208" s="401"/>
      <c r="G208" s="403"/>
      <c r="H208" s="402"/>
      <c r="I208" s="427"/>
      <c r="J208" s="233"/>
      <c r="K208" s="233"/>
      <c r="L208" s="233"/>
      <c r="M208" s="58"/>
      <c r="N208" s="233"/>
      <c r="O208" s="233"/>
      <c r="P208" s="233"/>
      <c r="Q208" s="233"/>
      <c r="R208" s="233"/>
      <c r="S208" s="233"/>
      <c r="T208" s="233"/>
      <c r="U208" s="233"/>
    </row>
    <row r="209" spans="3:21" s="256" customFormat="1" ht="12.75">
      <c r="C209" s="401"/>
      <c r="G209" s="403"/>
      <c r="H209" s="402"/>
      <c r="I209" s="427"/>
      <c r="J209" s="233"/>
      <c r="K209" s="233"/>
      <c r="L209" s="233"/>
      <c r="M209" s="58"/>
      <c r="N209" s="233"/>
      <c r="O209" s="233"/>
      <c r="P209" s="233"/>
      <c r="Q209" s="233"/>
      <c r="R209" s="233"/>
      <c r="S209" s="233"/>
      <c r="T209" s="233"/>
      <c r="U209" s="233"/>
    </row>
    <row r="210" spans="3:21" s="256" customFormat="1" ht="12.75">
      <c r="C210" s="401"/>
      <c r="G210" s="403"/>
      <c r="H210" s="402"/>
      <c r="I210" s="427"/>
      <c r="J210" s="233"/>
      <c r="K210" s="233"/>
      <c r="L210" s="233"/>
      <c r="M210" s="58"/>
      <c r="N210" s="233"/>
      <c r="O210" s="233"/>
      <c r="P210" s="233"/>
      <c r="Q210" s="233"/>
      <c r="R210" s="233"/>
      <c r="S210" s="233"/>
      <c r="T210" s="233"/>
      <c r="U210" s="233"/>
    </row>
    <row r="211" spans="3:21" s="256" customFormat="1" ht="12.75">
      <c r="C211" s="401"/>
      <c r="G211" s="403"/>
      <c r="H211" s="402"/>
      <c r="I211" s="427"/>
      <c r="J211" s="233"/>
      <c r="K211" s="233"/>
      <c r="L211" s="233"/>
      <c r="M211" s="58"/>
      <c r="N211" s="233"/>
      <c r="O211" s="233"/>
      <c r="P211" s="233"/>
      <c r="Q211" s="233"/>
      <c r="R211" s="233"/>
      <c r="S211" s="233"/>
      <c r="T211" s="233"/>
      <c r="U211" s="233"/>
    </row>
    <row r="212" spans="3:21" s="256" customFormat="1" ht="12.75">
      <c r="C212" s="401"/>
      <c r="G212" s="403"/>
      <c r="H212" s="402"/>
      <c r="I212" s="427"/>
      <c r="J212" s="233"/>
      <c r="K212" s="233"/>
      <c r="L212" s="233"/>
      <c r="M212" s="58"/>
      <c r="N212" s="233"/>
      <c r="O212" s="233"/>
      <c r="P212" s="233"/>
      <c r="Q212" s="233"/>
      <c r="R212" s="233"/>
      <c r="S212" s="233"/>
      <c r="T212" s="233"/>
      <c r="U212" s="233"/>
    </row>
    <row r="213" spans="3:21" s="256" customFormat="1" ht="12.75">
      <c r="C213" s="401"/>
      <c r="G213" s="403"/>
      <c r="H213" s="402"/>
      <c r="I213" s="427"/>
      <c r="J213" s="233"/>
      <c r="K213" s="233"/>
      <c r="L213" s="233"/>
      <c r="M213" s="58"/>
      <c r="N213" s="233"/>
      <c r="O213" s="233"/>
      <c r="P213" s="233"/>
      <c r="Q213" s="233"/>
      <c r="R213" s="233"/>
      <c r="S213" s="233"/>
      <c r="T213" s="233"/>
      <c r="U213" s="233"/>
    </row>
    <row r="214" spans="3:21" s="256" customFormat="1" ht="12.75">
      <c r="C214" s="401"/>
      <c r="G214" s="403"/>
      <c r="H214" s="402"/>
      <c r="I214" s="427"/>
      <c r="J214" s="233"/>
      <c r="K214" s="233"/>
      <c r="L214" s="233"/>
      <c r="M214" s="58"/>
      <c r="N214" s="233"/>
      <c r="O214" s="233"/>
      <c r="P214" s="233"/>
      <c r="Q214" s="233"/>
      <c r="R214" s="233"/>
      <c r="S214" s="233"/>
      <c r="T214" s="233"/>
      <c r="U214" s="233"/>
    </row>
    <row r="215" spans="3:21" s="256" customFormat="1" ht="12.75">
      <c r="C215" s="401"/>
      <c r="G215" s="403"/>
      <c r="H215" s="402"/>
      <c r="I215" s="427"/>
      <c r="J215" s="233"/>
      <c r="K215" s="233"/>
      <c r="L215" s="233"/>
      <c r="M215" s="58"/>
      <c r="N215" s="233"/>
      <c r="O215" s="233"/>
      <c r="P215" s="233"/>
      <c r="Q215" s="233"/>
      <c r="R215" s="233"/>
      <c r="S215" s="233"/>
      <c r="T215" s="233"/>
      <c r="U215" s="233"/>
    </row>
    <row r="216" spans="3:21" s="256" customFormat="1" ht="12.75">
      <c r="C216" s="401"/>
      <c r="G216" s="403"/>
      <c r="H216" s="402"/>
      <c r="I216" s="427"/>
      <c r="J216" s="233"/>
      <c r="K216" s="233"/>
      <c r="L216" s="233"/>
      <c r="M216" s="58"/>
      <c r="N216" s="233"/>
      <c r="O216" s="233"/>
      <c r="P216" s="233"/>
      <c r="Q216" s="233"/>
      <c r="R216" s="233"/>
      <c r="S216" s="233"/>
      <c r="T216" s="233"/>
      <c r="U216" s="233"/>
    </row>
    <row r="217" spans="3:21" s="256" customFormat="1" ht="12.75">
      <c r="C217" s="401"/>
      <c r="G217" s="403"/>
      <c r="H217" s="402"/>
      <c r="I217" s="427"/>
      <c r="J217" s="233"/>
      <c r="K217" s="233"/>
      <c r="L217" s="233"/>
      <c r="M217" s="58"/>
      <c r="N217" s="233"/>
      <c r="O217" s="233"/>
      <c r="P217" s="233"/>
      <c r="Q217" s="233"/>
      <c r="R217" s="233"/>
      <c r="S217" s="233"/>
      <c r="T217" s="233"/>
      <c r="U217" s="233"/>
    </row>
    <row r="218" spans="3:21" s="256" customFormat="1" ht="12.75">
      <c r="C218" s="401"/>
      <c r="G218" s="403"/>
      <c r="H218" s="402"/>
      <c r="I218" s="427"/>
      <c r="J218" s="233"/>
      <c r="K218" s="233"/>
      <c r="L218" s="233"/>
      <c r="M218" s="58"/>
      <c r="N218" s="233"/>
      <c r="O218" s="233"/>
      <c r="P218" s="233"/>
      <c r="Q218" s="233"/>
      <c r="R218" s="233"/>
      <c r="S218" s="233"/>
      <c r="T218" s="233"/>
      <c r="U218" s="233"/>
    </row>
    <row r="219" spans="3:21" s="256" customFormat="1" ht="12.75">
      <c r="C219" s="401"/>
      <c r="G219" s="403"/>
      <c r="H219" s="402"/>
      <c r="I219" s="427"/>
      <c r="J219" s="233"/>
      <c r="K219" s="233"/>
      <c r="L219" s="233"/>
      <c r="M219" s="58"/>
      <c r="N219" s="233"/>
      <c r="O219" s="233"/>
      <c r="P219" s="233"/>
      <c r="Q219" s="233"/>
      <c r="R219" s="233"/>
      <c r="S219" s="233"/>
      <c r="T219" s="233"/>
      <c r="U219" s="233"/>
    </row>
    <row r="220" spans="3:21" s="256" customFormat="1" ht="12.75">
      <c r="C220" s="401"/>
      <c r="G220" s="403"/>
      <c r="H220" s="402"/>
      <c r="I220" s="427"/>
      <c r="J220" s="233"/>
      <c r="K220" s="233"/>
      <c r="L220" s="233"/>
      <c r="M220" s="58"/>
      <c r="N220" s="233"/>
      <c r="O220" s="233"/>
      <c r="P220" s="233"/>
      <c r="Q220" s="233"/>
      <c r="R220" s="233"/>
      <c r="S220" s="233"/>
      <c r="T220" s="233"/>
      <c r="U220" s="233"/>
    </row>
    <row r="221" spans="3:21" s="256" customFormat="1" ht="12.75">
      <c r="C221" s="401"/>
      <c r="G221" s="403"/>
      <c r="H221" s="402"/>
      <c r="I221" s="427"/>
      <c r="J221" s="233"/>
      <c r="K221" s="233"/>
      <c r="L221" s="233"/>
      <c r="M221" s="58"/>
      <c r="N221" s="233"/>
      <c r="O221" s="233"/>
      <c r="P221" s="233"/>
      <c r="Q221" s="233"/>
      <c r="R221" s="233"/>
      <c r="S221" s="233"/>
      <c r="T221" s="233"/>
      <c r="U221" s="233"/>
    </row>
    <row r="222" spans="3:21" s="256" customFormat="1" ht="12.75">
      <c r="C222" s="401"/>
      <c r="G222" s="403"/>
      <c r="H222" s="402"/>
      <c r="I222" s="427"/>
      <c r="J222" s="233"/>
      <c r="K222" s="233"/>
      <c r="L222" s="233"/>
      <c r="M222" s="58"/>
      <c r="N222" s="233"/>
      <c r="O222" s="233"/>
      <c r="P222" s="233"/>
      <c r="Q222" s="233"/>
      <c r="R222" s="233"/>
      <c r="S222" s="233"/>
      <c r="T222" s="233"/>
      <c r="U222" s="233"/>
    </row>
    <row r="223" spans="3:21" s="256" customFormat="1" ht="12.75">
      <c r="C223" s="401"/>
      <c r="G223" s="403"/>
      <c r="H223" s="402"/>
      <c r="I223" s="427"/>
      <c r="J223" s="233"/>
      <c r="K223" s="233"/>
      <c r="L223" s="233"/>
      <c r="M223" s="58"/>
      <c r="N223" s="233"/>
      <c r="O223" s="233"/>
      <c r="P223" s="233"/>
      <c r="Q223" s="233"/>
      <c r="R223" s="233"/>
      <c r="S223" s="233"/>
      <c r="T223" s="233"/>
      <c r="U223" s="233"/>
    </row>
    <row r="224" spans="3:21" s="256" customFormat="1" ht="12.75">
      <c r="C224" s="401"/>
      <c r="G224" s="403"/>
      <c r="H224" s="402"/>
      <c r="I224" s="427"/>
      <c r="J224" s="233"/>
      <c r="K224" s="233"/>
      <c r="L224" s="233"/>
      <c r="M224" s="58"/>
      <c r="N224" s="233"/>
      <c r="O224" s="233"/>
      <c r="P224" s="233"/>
      <c r="Q224" s="233"/>
      <c r="R224" s="233"/>
      <c r="S224" s="233"/>
      <c r="T224" s="233"/>
      <c r="U224" s="233"/>
    </row>
    <row r="225" spans="3:21" s="256" customFormat="1" ht="12.75">
      <c r="C225" s="401"/>
      <c r="G225" s="403"/>
      <c r="H225" s="402"/>
      <c r="I225" s="427"/>
      <c r="J225" s="233"/>
      <c r="K225" s="233"/>
      <c r="L225" s="233"/>
      <c r="M225" s="58"/>
      <c r="N225" s="233"/>
      <c r="O225" s="233"/>
      <c r="P225" s="233"/>
      <c r="Q225" s="233"/>
      <c r="R225" s="233"/>
      <c r="S225" s="233"/>
      <c r="T225" s="233"/>
      <c r="U225" s="233"/>
    </row>
    <row r="226" spans="3:21" s="256" customFormat="1" ht="12.75">
      <c r="C226" s="401"/>
      <c r="G226" s="403"/>
      <c r="H226" s="402"/>
      <c r="I226" s="427"/>
      <c r="J226" s="233"/>
      <c r="K226" s="233"/>
      <c r="L226" s="233"/>
      <c r="M226" s="58"/>
      <c r="N226" s="233"/>
      <c r="O226" s="233"/>
      <c r="P226" s="233"/>
      <c r="Q226" s="233"/>
      <c r="R226" s="233"/>
      <c r="S226" s="233"/>
      <c r="T226" s="233"/>
      <c r="U226" s="233"/>
    </row>
    <row r="227" spans="3:21" s="256" customFormat="1" ht="12.75">
      <c r="C227" s="401"/>
      <c r="G227" s="403"/>
      <c r="H227" s="402"/>
      <c r="I227" s="427"/>
      <c r="J227" s="233"/>
      <c r="K227" s="233"/>
      <c r="L227" s="233"/>
      <c r="M227" s="58"/>
      <c r="N227" s="233"/>
      <c r="O227" s="233"/>
      <c r="P227" s="233"/>
      <c r="Q227" s="233"/>
      <c r="R227" s="233"/>
      <c r="S227" s="233"/>
      <c r="T227" s="233"/>
      <c r="U227" s="233"/>
    </row>
    <row r="228" spans="3:21" s="256" customFormat="1" ht="12.75">
      <c r="C228" s="401"/>
      <c r="G228" s="403"/>
      <c r="H228" s="402"/>
      <c r="I228" s="427"/>
      <c r="J228" s="233"/>
      <c r="K228" s="233"/>
      <c r="L228" s="233"/>
      <c r="M228" s="58"/>
      <c r="N228" s="233"/>
      <c r="O228" s="233"/>
      <c r="P228" s="233"/>
      <c r="Q228" s="233"/>
      <c r="R228" s="233"/>
      <c r="S228" s="233"/>
      <c r="T228" s="233"/>
      <c r="U228" s="233"/>
    </row>
    <row r="229" spans="3:21" s="256" customFormat="1" ht="12.75">
      <c r="C229" s="401"/>
      <c r="G229" s="403"/>
      <c r="H229" s="402"/>
      <c r="I229" s="427"/>
      <c r="J229" s="233"/>
      <c r="K229" s="233"/>
      <c r="L229" s="233"/>
      <c r="M229" s="58"/>
      <c r="N229" s="233"/>
      <c r="O229" s="233"/>
      <c r="P229" s="233"/>
      <c r="Q229" s="233"/>
      <c r="R229" s="233"/>
      <c r="S229" s="233"/>
      <c r="T229" s="233"/>
      <c r="U229" s="233"/>
    </row>
    <row r="230" spans="3:21" s="256" customFormat="1" ht="12.75">
      <c r="C230" s="401"/>
      <c r="G230" s="403"/>
      <c r="H230" s="402"/>
      <c r="I230" s="427"/>
      <c r="J230" s="233"/>
      <c r="K230" s="233"/>
      <c r="L230" s="233"/>
      <c r="M230" s="58"/>
      <c r="N230" s="233"/>
      <c r="O230" s="233"/>
      <c r="P230" s="233"/>
      <c r="Q230" s="233"/>
      <c r="R230" s="233"/>
      <c r="S230" s="233"/>
      <c r="T230" s="233"/>
      <c r="U230" s="233"/>
    </row>
    <row r="231" spans="3:21" s="256" customFormat="1" ht="12.75">
      <c r="C231" s="401"/>
      <c r="G231" s="403"/>
      <c r="H231" s="402"/>
      <c r="I231" s="427"/>
      <c r="J231" s="233"/>
      <c r="K231" s="233"/>
      <c r="L231" s="233"/>
      <c r="M231" s="58"/>
      <c r="N231" s="233"/>
      <c r="O231" s="233"/>
      <c r="P231" s="233"/>
      <c r="Q231" s="233"/>
      <c r="R231" s="233"/>
      <c r="S231" s="233"/>
      <c r="T231" s="233"/>
      <c r="U231" s="233"/>
    </row>
    <row r="232" spans="3:21" s="256" customFormat="1" ht="12.75">
      <c r="C232" s="401"/>
      <c r="G232" s="403"/>
      <c r="H232" s="402"/>
      <c r="I232" s="427"/>
      <c r="J232" s="233"/>
      <c r="K232" s="233"/>
      <c r="L232" s="233"/>
      <c r="M232" s="58"/>
      <c r="N232" s="233"/>
      <c r="O232" s="233"/>
      <c r="P232" s="233"/>
      <c r="Q232" s="233"/>
      <c r="R232" s="233"/>
      <c r="S232" s="233"/>
      <c r="T232" s="233"/>
      <c r="U232" s="233"/>
    </row>
    <row r="233" spans="3:21" s="256" customFormat="1" ht="12.75">
      <c r="C233" s="401"/>
      <c r="G233" s="403"/>
      <c r="H233" s="402"/>
      <c r="I233" s="427"/>
      <c r="J233" s="233"/>
      <c r="K233" s="233"/>
      <c r="L233" s="233"/>
      <c r="M233" s="58"/>
      <c r="N233" s="233"/>
      <c r="O233" s="233"/>
      <c r="P233" s="233"/>
      <c r="Q233" s="233"/>
      <c r="R233" s="233"/>
      <c r="S233" s="233"/>
      <c r="T233" s="233"/>
      <c r="U233" s="233"/>
    </row>
    <row r="234" spans="3:21" s="256" customFormat="1" ht="12.75">
      <c r="C234" s="401"/>
      <c r="G234" s="403"/>
      <c r="H234" s="402"/>
      <c r="I234" s="427"/>
      <c r="J234" s="233"/>
      <c r="K234" s="233"/>
      <c r="L234" s="233"/>
      <c r="M234" s="58"/>
      <c r="N234" s="233"/>
      <c r="O234" s="233"/>
      <c r="P234" s="233"/>
      <c r="Q234" s="233"/>
      <c r="R234" s="233"/>
      <c r="S234" s="233"/>
      <c r="T234" s="233"/>
      <c r="U234" s="233"/>
    </row>
    <row r="235" spans="3:21" s="256" customFormat="1" ht="12.75">
      <c r="C235" s="401"/>
      <c r="G235" s="403"/>
      <c r="H235" s="402"/>
      <c r="I235" s="427"/>
      <c r="J235" s="233"/>
      <c r="K235" s="233"/>
      <c r="L235" s="233"/>
      <c r="M235" s="58"/>
      <c r="N235" s="233"/>
      <c r="O235" s="233"/>
      <c r="P235" s="233"/>
      <c r="Q235" s="233"/>
      <c r="R235" s="233"/>
      <c r="S235" s="233"/>
      <c r="T235" s="233"/>
      <c r="U235" s="233"/>
    </row>
    <row r="236" spans="3:21" s="256" customFormat="1" ht="12.75">
      <c r="C236" s="401"/>
      <c r="G236" s="403"/>
      <c r="H236" s="402"/>
      <c r="I236" s="427"/>
      <c r="J236" s="233"/>
      <c r="K236" s="233"/>
      <c r="L236" s="233"/>
      <c r="M236" s="58"/>
      <c r="N236" s="233"/>
      <c r="O236" s="233"/>
      <c r="P236" s="233"/>
      <c r="Q236" s="233"/>
      <c r="R236" s="233"/>
      <c r="S236" s="233"/>
      <c r="T236" s="233"/>
      <c r="U236" s="233"/>
    </row>
    <row r="237" spans="3:21" s="256" customFormat="1" ht="12.75">
      <c r="C237" s="401"/>
      <c r="G237" s="403"/>
      <c r="H237" s="402"/>
      <c r="I237" s="427"/>
      <c r="J237" s="233"/>
      <c r="K237" s="233"/>
      <c r="L237" s="233"/>
      <c r="M237" s="58"/>
      <c r="N237" s="233"/>
      <c r="O237" s="233"/>
      <c r="P237" s="233"/>
      <c r="Q237" s="233"/>
      <c r="R237" s="233"/>
      <c r="S237" s="233"/>
      <c r="T237" s="233"/>
      <c r="U237" s="233"/>
    </row>
    <row r="238" spans="3:21" s="256" customFormat="1" ht="12.75">
      <c r="C238" s="401"/>
      <c r="G238" s="403"/>
      <c r="H238" s="402"/>
      <c r="I238" s="427"/>
      <c r="J238" s="233"/>
      <c r="K238" s="233"/>
      <c r="L238" s="233"/>
      <c r="M238" s="58"/>
      <c r="N238" s="233"/>
      <c r="O238" s="233"/>
      <c r="P238" s="233"/>
      <c r="Q238" s="233"/>
      <c r="R238" s="233"/>
      <c r="S238" s="233"/>
      <c r="T238" s="233"/>
      <c r="U238" s="233"/>
    </row>
    <row r="239" spans="3:21" s="256" customFormat="1" ht="12.75">
      <c r="C239" s="401"/>
      <c r="G239" s="403"/>
      <c r="H239" s="402"/>
      <c r="I239" s="427"/>
      <c r="J239" s="233"/>
      <c r="K239" s="233"/>
      <c r="L239" s="233"/>
      <c r="M239" s="58"/>
      <c r="N239" s="233"/>
      <c r="O239" s="233"/>
      <c r="P239" s="233"/>
      <c r="Q239" s="233"/>
      <c r="R239" s="233"/>
      <c r="S239" s="233"/>
      <c r="T239" s="233"/>
      <c r="U239" s="233"/>
    </row>
    <row r="240" spans="3:21" s="256" customFormat="1" ht="12.75">
      <c r="C240" s="401"/>
      <c r="G240" s="403"/>
      <c r="H240" s="402"/>
      <c r="I240" s="427"/>
      <c r="J240" s="233"/>
      <c r="K240" s="233"/>
      <c r="L240" s="233"/>
      <c r="M240" s="58"/>
      <c r="N240" s="233"/>
      <c r="O240" s="233"/>
      <c r="P240" s="233"/>
      <c r="Q240" s="233"/>
      <c r="R240" s="233"/>
      <c r="S240" s="233"/>
      <c r="T240" s="233"/>
      <c r="U240" s="233"/>
    </row>
    <row r="241" spans="3:21" s="256" customFormat="1" ht="12.75">
      <c r="C241" s="401"/>
      <c r="G241" s="403"/>
      <c r="H241" s="402"/>
      <c r="I241" s="427"/>
      <c r="J241" s="233"/>
      <c r="K241" s="233"/>
      <c r="L241" s="233"/>
      <c r="M241" s="58"/>
      <c r="N241" s="233"/>
      <c r="O241" s="233"/>
      <c r="P241" s="233"/>
      <c r="Q241" s="233"/>
      <c r="R241" s="233"/>
      <c r="S241" s="233"/>
      <c r="T241" s="233"/>
      <c r="U241" s="233"/>
    </row>
    <row r="242" spans="3:21" s="256" customFormat="1" ht="12.75">
      <c r="C242" s="401"/>
      <c r="G242" s="403"/>
      <c r="H242" s="402"/>
      <c r="I242" s="427"/>
      <c r="J242" s="233"/>
      <c r="K242" s="233"/>
      <c r="L242" s="233"/>
      <c r="M242" s="58"/>
      <c r="N242" s="233"/>
      <c r="O242" s="233"/>
      <c r="P242" s="233"/>
      <c r="Q242" s="233"/>
      <c r="R242" s="233"/>
      <c r="S242" s="233"/>
      <c r="T242" s="233"/>
      <c r="U242" s="233"/>
    </row>
    <row r="243" spans="3:21" s="256" customFormat="1" ht="12.75">
      <c r="C243" s="401"/>
      <c r="G243" s="403"/>
      <c r="H243" s="402"/>
      <c r="I243" s="427"/>
      <c r="J243" s="233"/>
      <c r="K243" s="233"/>
      <c r="L243" s="233"/>
      <c r="M243" s="58"/>
      <c r="N243" s="233"/>
      <c r="O243" s="233"/>
      <c r="P243" s="233"/>
      <c r="Q243" s="233"/>
      <c r="R243" s="233"/>
      <c r="S243" s="233"/>
      <c r="T243" s="233"/>
      <c r="U243" s="233"/>
    </row>
    <row r="244" spans="3:21" s="256" customFormat="1" ht="12.75">
      <c r="C244" s="401"/>
      <c r="G244" s="403"/>
      <c r="H244" s="402"/>
      <c r="I244" s="427"/>
      <c r="J244" s="233"/>
      <c r="K244" s="233"/>
      <c r="L244" s="233"/>
      <c r="M244" s="58"/>
      <c r="N244" s="233"/>
      <c r="O244" s="233"/>
      <c r="P244" s="233"/>
      <c r="Q244" s="233"/>
      <c r="R244" s="233"/>
      <c r="S244" s="233"/>
      <c r="T244" s="233"/>
      <c r="U244" s="233"/>
    </row>
    <row r="245" spans="3:21" s="256" customFormat="1" ht="12.75">
      <c r="C245" s="401"/>
      <c r="G245" s="403"/>
      <c r="H245" s="402"/>
      <c r="I245" s="427"/>
      <c r="J245" s="233"/>
      <c r="K245" s="233"/>
      <c r="L245" s="233"/>
      <c r="M245" s="58"/>
      <c r="N245" s="233"/>
      <c r="O245" s="233"/>
      <c r="P245" s="233"/>
      <c r="Q245" s="233"/>
      <c r="R245" s="233"/>
      <c r="S245" s="233"/>
      <c r="T245" s="233"/>
      <c r="U245" s="233"/>
    </row>
    <row r="246" spans="3:21" s="256" customFormat="1" ht="12.75">
      <c r="C246" s="401"/>
      <c r="G246" s="403"/>
      <c r="H246" s="402"/>
      <c r="I246" s="427"/>
      <c r="J246" s="233"/>
      <c r="K246" s="233"/>
      <c r="L246" s="233"/>
      <c r="M246" s="58"/>
      <c r="N246" s="233"/>
      <c r="O246" s="233"/>
      <c r="P246" s="233"/>
      <c r="Q246" s="233"/>
      <c r="R246" s="233"/>
      <c r="S246" s="233"/>
      <c r="T246" s="233"/>
      <c r="U246" s="233"/>
    </row>
    <row r="247" spans="3:21" s="256" customFormat="1" ht="12.75">
      <c r="C247" s="401"/>
      <c r="G247" s="403"/>
      <c r="H247" s="402"/>
      <c r="I247" s="427"/>
      <c r="J247" s="233"/>
      <c r="K247" s="233"/>
      <c r="L247" s="233"/>
      <c r="M247" s="58"/>
      <c r="N247" s="233"/>
      <c r="O247" s="233"/>
      <c r="P247" s="233"/>
      <c r="Q247" s="233"/>
      <c r="R247" s="233"/>
      <c r="S247" s="233"/>
      <c r="T247" s="233"/>
      <c r="U247" s="233"/>
    </row>
    <row r="248" spans="3:21" s="256" customFormat="1" ht="12.75">
      <c r="C248" s="401"/>
      <c r="G248" s="403"/>
      <c r="H248" s="402"/>
      <c r="I248" s="427"/>
      <c r="J248" s="233"/>
      <c r="K248" s="233"/>
      <c r="L248" s="233"/>
      <c r="M248" s="58"/>
      <c r="N248" s="233"/>
      <c r="O248" s="233"/>
      <c r="P248" s="233"/>
      <c r="Q248" s="233"/>
      <c r="R248" s="233"/>
      <c r="S248" s="233"/>
      <c r="T248" s="233"/>
      <c r="U248" s="233"/>
    </row>
    <row r="249" spans="3:21" s="256" customFormat="1" ht="12.75">
      <c r="C249" s="401"/>
      <c r="G249" s="403"/>
      <c r="H249" s="402"/>
      <c r="I249" s="427"/>
      <c r="J249" s="233"/>
      <c r="K249" s="233"/>
      <c r="L249" s="233"/>
      <c r="M249" s="58"/>
      <c r="N249" s="233"/>
      <c r="O249" s="233"/>
      <c r="P249" s="233"/>
      <c r="Q249" s="233"/>
      <c r="R249" s="233"/>
      <c r="S249" s="233"/>
      <c r="T249" s="233"/>
      <c r="U249" s="233"/>
    </row>
    <row r="250" spans="3:21" s="256" customFormat="1" ht="12.75">
      <c r="C250" s="401"/>
      <c r="G250" s="403"/>
      <c r="H250" s="402"/>
      <c r="I250" s="427"/>
      <c r="J250" s="233"/>
      <c r="K250" s="233"/>
      <c r="L250" s="233"/>
      <c r="M250" s="58"/>
      <c r="N250" s="233"/>
      <c r="O250" s="233"/>
      <c r="P250" s="233"/>
      <c r="Q250" s="233"/>
      <c r="R250" s="233"/>
      <c r="S250" s="233"/>
      <c r="T250" s="233"/>
      <c r="U250" s="233"/>
    </row>
    <row r="251" spans="3:21" s="256" customFormat="1" ht="12.75">
      <c r="C251" s="401"/>
      <c r="G251" s="403"/>
      <c r="H251" s="402"/>
      <c r="I251" s="427"/>
      <c r="J251" s="233"/>
      <c r="K251" s="233"/>
      <c r="L251" s="233"/>
      <c r="M251" s="58"/>
      <c r="N251" s="233"/>
      <c r="O251" s="233"/>
      <c r="P251" s="233"/>
      <c r="Q251" s="233"/>
      <c r="R251" s="233"/>
      <c r="S251" s="233"/>
      <c r="T251" s="233"/>
      <c r="U251" s="233"/>
    </row>
    <row r="252" spans="3:21" s="256" customFormat="1" ht="12.75">
      <c r="C252" s="401"/>
      <c r="G252" s="403"/>
      <c r="H252" s="402"/>
      <c r="I252" s="427"/>
      <c r="J252" s="233"/>
      <c r="K252" s="233"/>
      <c r="L252" s="233"/>
      <c r="M252" s="58"/>
      <c r="N252" s="233"/>
      <c r="O252" s="233"/>
      <c r="P252" s="233"/>
      <c r="Q252" s="233"/>
      <c r="R252" s="233"/>
      <c r="S252" s="233"/>
      <c r="T252" s="233"/>
      <c r="U252" s="233"/>
    </row>
    <row r="253" spans="3:21" s="256" customFormat="1" ht="12.75">
      <c r="C253" s="401"/>
      <c r="G253" s="403"/>
      <c r="H253" s="402"/>
      <c r="I253" s="427"/>
      <c r="J253" s="233"/>
      <c r="K253" s="233"/>
      <c r="L253" s="233"/>
      <c r="M253" s="58"/>
      <c r="N253" s="233"/>
      <c r="O253" s="233"/>
      <c r="P253" s="233"/>
      <c r="Q253" s="233"/>
      <c r="R253" s="233"/>
      <c r="S253" s="233"/>
      <c r="T253" s="233"/>
      <c r="U253" s="233"/>
    </row>
    <row r="254" spans="3:21" s="256" customFormat="1" ht="12.75">
      <c r="C254" s="401"/>
      <c r="G254" s="403"/>
      <c r="H254" s="402"/>
      <c r="I254" s="427"/>
      <c r="J254" s="233"/>
      <c r="K254" s="233"/>
      <c r="L254" s="233"/>
      <c r="M254" s="58"/>
      <c r="N254" s="233"/>
      <c r="O254" s="233"/>
      <c r="P254" s="233"/>
      <c r="Q254" s="233"/>
      <c r="R254" s="233"/>
      <c r="S254" s="233"/>
      <c r="T254" s="233"/>
      <c r="U254" s="233"/>
    </row>
    <row r="255" spans="3:21" s="256" customFormat="1" ht="12.75">
      <c r="C255" s="401"/>
      <c r="G255" s="403"/>
      <c r="H255" s="402"/>
      <c r="I255" s="427"/>
      <c r="J255" s="233"/>
      <c r="K255" s="233"/>
      <c r="L255" s="233"/>
      <c r="M255" s="58"/>
      <c r="N255" s="233"/>
      <c r="O255" s="233"/>
      <c r="P255" s="233"/>
      <c r="Q255" s="233"/>
      <c r="R255" s="233"/>
      <c r="S255" s="233"/>
      <c r="T255" s="233"/>
      <c r="U255" s="233"/>
    </row>
    <row r="256" spans="3:21" s="256" customFormat="1" ht="12.75">
      <c r="C256" s="401"/>
      <c r="G256" s="403"/>
      <c r="H256" s="402"/>
      <c r="I256" s="427"/>
      <c r="J256" s="233"/>
      <c r="K256" s="233"/>
      <c r="L256" s="233"/>
      <c r="M256" s="58"/>
      <c r="N256" s="233"/>
      <c r="O256" s="233"/>
      <c r="P256" s="233"/>
      <c r="Q256" s="233"/>
      <c r="R256" s="233"/>
      <c r="S256" s="233"/>
      <c r="T256" s="233"/>
      <c r="U256" s="233"/>
    </row>
    <row r="257" spans="3:21" s="256" customFormat="1" ht="12.75">
      <c r="C257" s="401"/>
      <c r="G257" s="403"/>
      <c r="H257" s="402"/>
      <c r="I257" s="427"/>
      <c r="J257" s="233"/>
      <c r="K257" s="233"/>
      <c r="L257" s="233"/>
      <c r="M257" s="58"/>
      <c r="N257" s="233"/>
      <c r="O257" s="233"/>
      <c r="P257" s="233"/>
      <c r="Q257" s="233"/>
      <c r="R257" s="233"/>
      <c r="S257" s="233"/>
      <c r="T257" s="233"/>
      <c r="U257" s="233"/>
    </row>
    <row r="258" spans="3:21" s="256" customFormat="1" ht="12.75">
      <c r="C258" s="401"/>
      <c r="G258" s="403"/>
      <c r="H258" s="402"/>
      <c r="I258" s="427"/>
      <c r="J258" s="233"/>
      <c r="K258" s="233"/>
      <c r="L258" s="233"/>
      <c r="M258" s="58"/>
      <c r="N258" s="233"/>
      <c r="O258" s="233"/>
      <c r="P258" s="233"/>
      <c r="Q258" s="233"/>
      <c r="R258" s="233"/>
      <c r="S258" s="233"/>
      <c r="T258" s="233"/>
      <c r="U258" s="233"/>
    </row>
    <row r="259" spans="3:21" s="256" customFormat="1" ht="12.75">
      <c r="C259" s="401"/>
      <c r="G259" s="403"/>
      <c r="H259" s="402"/>
      <c r="I259" s="427"/>
      <c r="J259" s="233"/>
      <c r="K259" s="233"/>
      <c r="L259" s="233"/>
      <c r="M259" s="58"/>
      <c r="N259" s="233"/>
      <c r="O259" s="233"/>
      <c r="P259" s="233"/>
      <c r="Q259" s="233"/>
      <c r="R259" s="233"/>
      <c r="S259" s="233"/>
      <c r="T259" s="233"/>
      <c r="U259" s="233"/>
    </row>
    <row r="260" spans="3:21" s="256" customFormat="1" ht="12.75">
      <c r="C260" s="401"/>
      <c r="G260" s="403"/>
      <c r="H260" s="402"/>
      <c r="I260" s="427"/>
      <c r="J260" s="233"/>
      <c r="K260" s="233"/>
      <c r="L260" s="233"/>
      <c r="M260" s="58"/>
      <c r="N260" s="233"/>
      <c r="O260" s="233"/>
      <c r="P260" s="233"/>
      <c r="Q260" s="233"/>
      <c r="R260" s="233"/>
      <c r="S260" s="233"/>
      <c r="T260" s="233"/>
      <c r="U260" s="233"/>
    </row>
    <row r="261" spans="3:21" s="256" customFormat="1" ht="12.75">
      <c r="C261" s="401"/>
      <c r="G261" s="403"/>
      <c r="H261" s="402"/>
      <c r="I261" s="427"/>
      <c r="J261" s="233"/>
      <c r="K261" s="233"/>
      <c r="L261" s="233"/>
      <c r="M261" s="58"/>
      <c r="N261" s="233"/>
      <c r="O261" s="233"/>
      <c r="P261" s="233"/>
      <c r="Q261" s="233"/>
      <c r="R261" s="233"/>
      <c r="S261" s="233"/>
      <c r="T261" s="233"/>
      <c r="U261" s="233"/>
    </row>
    <row r="262" spans="3:21" s="256" customFormat="1" ht="12.75">
      <c r="C262" s="401"/>
      <c r="G262" s="403"/>
      <c r="H262" s="402"/>
      <c r="I262" s="427"/>
      <c r="J262" s="233"/>
      <c r="K262" s="233"/>
      <c r="L262" s="233"/>
      <c r="M262" s="58"/>
      <c r="N262" s="233"/>
      <c r="O262" s="233"/>
      <c r="P262" s="233"/>
      <c r="Q262" s="233"/>
      <c r="R262" s="233"/>
      <c r="S262" s="233"/>
      <c r="T262" s="233"/>
      <c r="U262" s="233"/>
    </row>
    <row r="263" spans="3:21" s="256" customFormat="1" ht="12.75">
      <c r="C263" s="401"/>
      <c r="G263" s="403"/>
      <c r="H263" s="402"/>
      <c r="I263" s="427"/>
      <c r="J263" s="233"/>
      <c r="K263" s="233"/>
      <c r="L263" s="233"/>
      <c r="M263" s="58"/>
      <c r="N263" s="233"/>
      <c r="O263" s="233"/>
      <c r="P263" s="233"/>
      <c r="Q263" s="233"/>
      <c r="R263" s="233"/>
      <c r="S263" s="233"/>
      <c r="T263" s="233"/>
      <c r="U263" s="233"/>
    </row>
    <row r="264" spans="3:21" s="256" customFormat="1" ht="12.75">
      <c r="C264" s="401"/>
      <c r="G264" s="403"/>
      <c r="H264" s="402"/>
      <c r="I264" s="427"/>
      <c r="J264" s="233"/>
      <c r="K264" s="233"/>
      <c r="L264" s="233"/>
      <c r="M264" s="58"/>
      <c r="N264" s="233"/>
      <c r="O264" s="233"/>
      <c r="P264" s="233"/>
      <c r="Q264" s="233"/>
      <c r="R264" s="233"/>
      <c r="S264" s="233"/>
      <c r="T264" s="233"/>
      <c r="U264" s="233"/>
    </row>
    <row r="265" spans="3:21" s="256" customFormat="1" ht="12.75">
      <c r="C265" s="401"/>
      <c r="G265" s="403"/>
      <c r="H265" s="402"/>
      <c r="I265" s="427"/>
      <c r="J265" s="233"/>
      <c r="K265" s="233"/>
      <c r="L265" s="233"/>
      <c r="M265" s="58"/>
      <c r="N265" s="233"/>
      <c r="O265" s="233"/>
      <c r="P265" s="233"/>
      <c r="Q265" s="233"/>
      <c r="R265" s="233"/>
      <c r="S265" s="233"/>
      <c r="T265" s="233"/>
      <c r="U265" s="233"/>
    </row>
    <row r="266" spans="3:21" s="256" customFormat="1" ht="12.75">
      <c r="C266" s="401"/>
      <c r="G266" s="403"/>
      <c r="H266" s="402"/>
      <c r="I266" s="427"/>
      <c r="J266" s="233"/>
      <c r="K266" s="233"/>
      <c r="L266" s="233"/>
      <c r="M266" s="58"/>
      <c r="N266" s="233"/>
      <c r="O266" s="233"/>
      <c r="P266" s="233"/>
      <c r="Q266" s="233"/>
      <c r="R266" s="233"/>
      <c r="S266" s="233"/>
      <c r="T266" s="233"/>
      <c r="U266" s="233"/>
    </row>
    <row r="267" spans="3:21" s="256" customFormat="1" ht="12.75">
      <c r="C267" s="401"/>
      <c r="G267" s="403"/>
      <c r="H267" s="402"/>
      <c r="I267" s="427"/>
      <c r="J267" s="233"/>
      <c r="K267" s="233"/>
      <c r="L267" s="233"/>
      <c r="M267" s="58"/>
      <c r="N267" s="233"/>
      <c r="O267" s="233"/>
      <c r="P267" s="233"/>
      <c r="Q267" s="233"/>
      <c r="R267" s="233"/>
      <c r="S267" s="233"/>
      <c r="T267" s="233"/>
      <c r="U267" s="233"/>
    </row>
    <row r="268" spans="3:21" s="256" customFormat="1" ht="12.75">
      <c r="C268" s="401"/>
      <c r="G268" s="403"/>
      <c r="H268" s="402"/>
      <c r="I268" s="427"/>
      <c r="J268" s="233"/>
      <c r="K268" s="233"/>
      <c r="L268" s="233"/>
      <c r="M268" s="58"/>
      <c r="N268" s="233"/>
      <c r="O268" s="233"/>
      <c r="P268" s="233"/>
      <c r="Q268" s="233"/>
      <c r="R268" s="233"/>
      <c r="S268" s="233"/>
      <c r="T268" s="233"/>
      <c r="U268" s="233"/>
    </row>
    <row r="269" spans="3:21" s="256" customFormat="1" ht="12.75">
      <c r="C269" s="401"/>
      <c r="G269" s="403"/>
      <c r="H269" s="402"/>
      <c r="I269" s="427"/>
      <c r="J269" s="233"/>
      <c r="K269" s="233"/>
      <c r="L269" s="233"/>
      <c r="M269" s="58"/>
      <c r="N269" s="233"/>
      <c r="O269" s="233"/>
      <c r="P269" s="233"/>
      <c r="Q269" s="233"/>
      <c r="R269" s="233"/>
      <c r="S269" s="233"/>
      <c r="T269" s="233"/>
      <c r="U269" s="233"/>
    </row>
    <row r="270" spans="3:21" s="256" customFormat="1" ht="12.75">
      <c r="C270" s="401"/>
      <c r="G270" s="403"/>
      <c r="H270" s="402"/>
      <c r="I270" s="427"/>
      <c r="J270" s="233"/>
      <c r="K270" s="233"/>
      <c r="L270" s="233"/>
      <c r="M270" s="58"/>
      <c r="N270" s="233"/>
      <c r="O270" s="233"/>
      <c r="P270" s="233"/>
      <c r="Q270" s="233"/>
      <c r="R270" s="233"/>
      <c r="S270" s="233"/>
      <c r="T270" s="233"/>
      <c r="U270" s="233"/>
    </row>
    <row r="271" spans="3:21" s="256" customFormat="1" ht="12.75">
      <c r="C271" s="401"/>
      <c r="G271" s="403"/>
      <c r="H271" s="402"/>
      <c r="I271" s="427"/>
      <c r="J271" s="233"/>
      <c r="K271" s="233"/>
      <c r="L271" s="233"/>
      <c r="M271" s="58"/>
      <c r="N271" s="233"/>
      <c r="O271" s="233"/>
      <c r="P271" s="233"/>
      <c r="Q271" s="233"/>
      <c r="R271" s="233"/>
      <c r="S271" s="233"/>
      <c r="T271" s="233"/>
      <c r="U271" s="233"/>
    </row>
    <row r="272" spans="3:21" s="256" customFormat="1" ht="12.75">
      <c r="C272" s="401"/>
      <c r="G272" s="403"/>
      <c r="H272" s="402"/>
      <c r="I272" s="427"/>
      <c r="J272" s="233"/>
      <c r="K272" s="233"/>
      <c r="L272" s="233"/>
      <c r="M272" s="58"/>
      <c r="N272" s="233"/>
      <c r="O272" s="233"/>
      <c r="P272" s="233"/>
      <c r="Q272" s="233"/>
      <c r="R272" s="233"/>
      <c r="S272" s="233"/>
      <c r="T272" s="233"/>
      <c r="U272" s="233"/>
    </row>
    <row r="273" spans="3:21" s="256" customFormat="1" ht="12.75">
      <c r="C273" s="401"/>
      <c r="G273" s="403"/>
      <c r="H273" s="402"/>
      <c r="I273" s="427"/>
      <c r="J273" s="233"/>
      <c r="K273" s="233"/>
      <c r="L273" s="233"/>
      <c r="M273" s="58"/>
      <c r="N273" s="233"/>
      <c r="O273" s="233"/>
      <c r="P273" s="233"/>
      <c r="Q273" s="233"/>
      <c r="R273" s="233"/>
      <c r="S273" s="233"/>
      <c r="T273" s="233"/>
      <c r="U273" s="233"/>
    </row>
    <row r="274" spans="3:21" s="256" customFormat="1" ht="12.75">
      <c r="C274" s="401"/>
      <c r="G274" s="403"/>
      <c r="H274" s="402"/>
      <c r="I274" s="427"/>
      <c r="J274" s="233"/>
      <c r="K274" s="233"/>
      <c r="L274" s="233"/>
      <c r="M274" s="58"/>
      <c r="N274" s="233"/>
      <c r="O274" s="233"/>
      <c r="P274" s="233"/>
      <c r="Q274" s="233"/>
      <c r="R274" s="233"/>
      <c r="S274" s="233"/>
      <c r="T274" s="233"/>
      <c r="U274" s="233"/>
    </row>
    <row r="275" spans="3:21" s="256" customFormat="1" ht="12.75">
      <c r="C275" s="401"/>
      <c r="G275" s="403"/>
      <c r="H275" s="402"/>
      <c r="I275" s="427"/>
      <c r="J275" s="233"/>
      <c r="K275" s="233"/>
      <c r="L275" s="233"/>
      <c r="M275" s="58"/>
      <c r="N275" s="233"/>
      <c r="O275" s="233"/>
      <c r="P275" s="233"/>
      <c r="Q275" s="233"/>
      <c r="R275" s="233"/>
      <c r="S275" s="233"/>
      <c r="T275" s="233"/>
      <c r="U275" s="233"/>
    </row>
    <row r="276" spans="3:21" s="256" customFormat="1" ht="12.75">
      <c r="C276" s="401"/>
      <c r="G276" s="403"/>
      <c r="H276" s="402"/>
      <c r="I276" s="427"/>
      <c r="J276" s="233"/>
      <c r="K276" s="233"/>
      <c r="L276" s="233"/>
      <c r="M276" s="58"/>
      <c r="N276" s="233"/>
      <c r="O276" s="233"/>
      <c r="P276" s="233"/>
      <c r="Q276" s="233"/>
      <c r="R276" s="233"/>
      <c r="S276" s="233"/>
      <c r="T276" s="233"/>
      <c r="U276" s="233"/>
    </row>
    <row r="277" spans="3:21" s="256" customFormat="1" ht="12.75">
      <c r="C277" s="401"/>
      <c r="G277" s="403"/>
      <c r="H277" s="402"/>
      <c r="I277" s="427"/>
      <c r="J277" s="233"/>
      <c r="K277" s="233"/>
      <c r="L277" s="233"/>
      <c r="M277" s="58"/>
      <c r="N277" s="233"/>
      <c r="O277" s="233"/>
      <c r="P277" s="233"/>
      <c r="Q277" s="233"/>
      <c r="R277" s="233"/>
      <c r="S277" s="233"/>
      <c r="T277" s="233"/>
      <c r="U277" s="233"/>
    </row>
    <row r="278" spans="3:21" s="256" customFormat="1" ht="12.75">
      <c r="C278" s="401"/>
      <c r="G278" s="403"/>
      <c r="H278" s="402"/>
      <c r="I278" s="427"/>
      <c r="J278" s="233"/>
      <c r="K278" s="233"/>
      <c r="L278" s="233"/>
      <c r="M278" s="58"/>
      <c r="N278" s="233"/>
      <c r="O278" s="233"/>
      <c r="P278" s="233"/>
      <c r="Q278" s="233"/>
      <c r="R278" s="233"/>
      <c r="S278" s="233"/>
      <c r="T278" s="233"/>
      <c r="U278" s="233"/>
    </row>
    <row r="279" spans="3:21" s="256" customFormat="1" ht="12.75">
      <c r="C279" s="401"/>
      <c r="G279" s="403"/>
      <c r="H279" s="402"/>
      <c r="I279" s="427"/>
      <c r="J279" s="233"/>
      <c r="K279" s="233"/>
      <c r="L279" s="233"/>
      <c r="M279" s="58"/>
      <c r="N279" s="233"/>
      <c r="O279" s="233"/>
      <c r="P279" s="233"/>
      <c r="Q279" s="233"/>
      <c r="R279" s="233"/>
      <c r="S279" s="233"/>
      <c r="T279" s="233"/>
      <c r="U279" s="233"/>
    </row>
    <row r="280" spans="3:21" s="256" customFormat="1" ht="12.75">
      <c r="C280" s="401"/>
      <c r="G280" s="403"/>
      <c r="H280" s="402"/>
      <c r="I280" s="427"/>
      <c r="J280" s="233"/>
      <c r="K280" s="233"/>
      <c r="L280" s="233"/>
      <c r="M280" s="58"/>
      <c r="N280" s="233"/>
      <c r="O280" s="233"/>
      <c r="P280" s="233"/>
      <c r="Q280" s="233"/>
      <c r="R280" s="233"/>
      <c r="S280" s="233"/>
      <c r="T280" s="233"/>
      <c r="U280" s="233"/>
    </row>
    <row r="281" spans="3:21" s="256" customFormat="1" ht="12.75">
      <c r="C281" s="401"/>
      <c r="G281" s="403"/>
      <c r="H281" s="402"/>
      <c r="I281" s="427"/>
      <c r="J281" s="233"/>
      <c r="K281" s="233"/>
      <c r="L281" s="233"/>
      <c r="M281" s="58"/>
      <c r="N281" s="233"/>
      <c r="O281" s="233"/>
      <c r="P281" s="233"/>
      <c r="Q281" s="233"/>
      <c r="R281" s="233"/>
      <c r="S281" s="233"/>
      <c r="T281" s="233"/>
      <c r="U281" s="233"/>
    </row>
    <row r="282" spans="3:21" s="256" customFormat="1" ht="12.75">
      <c r="C282" s="401"/>
      <c r="G282" s="403"/>
      <c r="H282" s="402"/>
      <c r="I282" s="427"/>
      <c r="J282" s="233"/>
      <c r="K282" s="233"/>
      <c r="L282" s="233"/>
      <c r="M282" s="58"/>
      <c r="N282" s="233"/>
      <c r="O282" s="233"/>
      <c r="P282" s="233"/>
      <c r="Q282" s="233"/>
      <c r="R282" s="233"/>
      <c r="S282" s="233"/>
      <c r="T282" s="233"/>
      <c r="U282" s="233"/>
    </row>
    <row r="283" spans="3:21" s="256" customFormat="1" ht="12.75">
      <c r="C283" s="401"/>
      <c r="G283" s="403"/>
      <c r="H283" s="402"/>
      <c r="I283" s="427"/>
      <c r="J283" s="233"/>
      <c r="K283" s="233"/>
      <c r="L283" s="233"/>
      <c r="M283" s="58"/>
      <c r="N283" s="233"/>
      <c r="O283" s="233"/>
      <c r="P283" s="233"/>
      <c r="Q283" s="233"/>
      <c r="R283" s="233"/>
      <c r="S283" s="233"/>
      <c r="T283" s="233"/>
      <c r="U283" s="233"/>
    </row>
    <row r="284" spans="3:21" s="256" customFormat="1" ht="12.75">
      <c r="C284" s="401"/>
      <c r="G284" s="403"/>
      <c r="H284" s="402"/>
      <c r="I284" s="427"/>
      <c r="J284" s="233"/>
      <c r="K284" s="233"/>
      <c r="L284" s="233"/>
      <c r="M284" s="58"/>
      <c r="N284" s="233"/>
      <c r="O284" s="233"/>
      <c r="P284" s="233"/>
      <c r="Q284" s="233"/>
      <c r="R284" s="233"/>
      <c r="S284" s="233"/>
      <c r="T284" s="233"/>
      <c r="U284" s="233"/>
    </row>
    <row r="285" spans="3:21" s="256" customFormat="1" ht="12.75">
      <c r="C285" s="401"/>
      <c r="G285" s="403"/>
      <c r="H285" s="402"/>
      <c r="I285" s="427"/>
      <c r="J285" s="233"/>
      <c r="K285" s="233"/>
      <c r="L285" s="233"/>
      <c r="M285" s="58"/>
      <c r="N285" s="233"/>
      <c r="O285" s="233"/>
      <c r="P285" s="233"/>
      <c r="Q285" s="233"/>
      <c r="R285" s="233"/>
      <c r="S285" s="233"/>
      <c r="T285" s="233"/>
      <c r="U285" s="233"/>
    </row>
    <row r="286" spans="3:21" s="256" customFormat="1" ht="12.75">
      <c r="C286" s="401"/>
      <c r="G286" s="403"/>
      <c r="H286" s="402"/>
      <c r="I286" s="427"/>
      <c r="J286" s="233"/>
      <c r="K286" s="233"/>
      <c r="L286" s="233"/>
      <c r="M286" s="58"/>
      <c r="N286" s="233"/>
      <c r="O286" s="233"/>
      <c r="P286" s="233"/>
      <c r="Q286" s="233"/>
      <c r="R286" s="233"/>
      <c r="S286" s="233"/>
      <c r="T286" s="233"/>
      <c r="U286" s="233"/>
    </row>
    <row r="287" spans="3:21" s="256" customFormat="1" ht="12.75">
      <c r="C287" s="401"/>
      <c r="G287" s="403"/>
      <c r="H287" s="402"/>
      <c r="I287" s="427"/>
      <c r="J287" s="233"/>
      <c r="K287" s="233"/>
      <c r="L287" s="233"/>
      <c r="M287" s="58"/>
      <c r="N287" s="233"/>
      <c r="O287" s="233"/>
      <c r="P287" s="233"/>
      <c r="Q287" s="233"/>
      <c r="R287" s="233"/>
      <c r="S287" s="233"/>
      <c r="T287" s="233"/>
      <c r="U287" s="233"/>
    </row>
    <row r="288" spans="3:21" s="256" customFormat="1" ht="12.75">
      <c r="C288" s="401"/>
      <c r="G288" s="403"/>
      <c r="H288" s="402"/>
      <c r="I288" s="427"/>
      <c r="J288" s="233"/>
      <c r="K288" s="233"/>
      <c r="L288" s="233"/>
      <c r="M288" s="58"/>
      <c r="N288" s="233"/>
      <c r="O288" s="233"/>
      <c r="P288" s="233"/>
      <c r="Q288" s="233"/>
      <c r="R288" s="233"/>
      <c r="S288" s="233"/>
      <c r="T288" s="233"/>
      <c r="U288" s="233"/>
    </row>
    <row r="289" spans="3:21" s="256" customFormat="1" ht="12.75">
      <c r="C289" s="401"/>
      <c r="G289" s="403"/>
      <c r="H289" s="402"/>
      <c r="I289" s="427"/>
      <c r="J289" s="233"/>
      <c r="K289" s="233"/>
      <c r="L289" s="233"/>
      <c r="M289" s="58"/>
      <c r="N289" s="233"/>
      <c r="O289" s="233"/>
      <c r="P289" s="233"/>
      <c r="Q289" s="233"/>
      <c r="R289" s="233"/>
      <c r="S289" s="233"/>
      <c r="T289" s="233"/>
      <c r="U289" s="233"/>
    </row>
    <row r="290" spans="3:21" s="256" customFormat="1" ht="12.75">
      <c r="C290" s="401"/>
      <c r="G290" s="403"/>
      <c r="H290" s="402"/>
      <c r="I290" s="427"/>
      <c r="J290" s="233"/>
      <c r="K290" s="233"/>
      <c r="L290" s="233"/>
      <c r="M290" s="58"/>
      <c r="N290" s="233"/>
      <c r="O290" s="233"/>
      <c r="P290" s="233"/>
      <c r="Q290" s="233"/>
      <c r="R290" s="233"/>
      <c r="S290" s="233"/>
      <c r="T290" s="233"/>
      <c r="U290" s="233"/>
    </row>
    <row r="291" spans="3:21" s="256" customFormat="1" ht="12.75">
      <c r="C291" s="401"/>
      <c r="G291" s="403"/>
      <c r="H291" s="402"/>
      <c r="I291" s="427"/>
      <c r="J291" s="233"/>
      <c r="K291" s="233"/>
      <c r="L291" s="233"/>
      <c r="M291" s="58"/>
      <c r="N291" s="233"/>
      <c r="O291" s="233"/>
      <c r="P291" s="233"/>
      <c r="Q291" s="233"/>
      <c r="R291" s="233"/>
      <c r="S291" s="233"/>
      <c r="T291" s="233"/>
      <c r="U291" s="233"/>
    </row>
    <row r="292" spans="3:21" s="256" customFormat="1" ht="12.75">
      <c r="C292" s="401"/>
      <c r="G292" s="403"/>
      <c r="H292" s="402"/>
      <c r="I292" s="427"/>
      <c r="J292" s="233"/>
      <c r="K292" s="233"/>
      <c r="L292" s="233"/>
      <c r="M292" s="58"/>
      <c r="N292" s="233"/>
      <c r="O292" s="233"/>
      <c r="P292" s="233"/>
      <c r="Q292" s="233"/>
      <c r="R292" s="233"/>
      <c r="S292" s="233"/>
      <c r="T292" s="233"/>
      <c r="U292" s="233"/>
    </row>
    <row r="293" spans="3:21" s="256" customFormat="1" ht="12.75">
      <c r="C293" s="401"/>
      <c r="G293" s="403"/>
      <c r="H293" s="402"/>
      <c r="I293" s="427"/>
      <c r="J293" s="233"/>
      <c r="K293" s="233"/>
      <c r="L293" s="233"/>
      <c r="M293" s="58"/>
      <c r="N293" s="233"/>
      <c r="O293" s="233"/>
      <c r="P293" s="233"/>
      <c r="Q293" s="233"/>
      <c r="R293" s="233"/>
      <c r="S293" s="233"/>
      <c r="T293" s="233"/>
      <c r="U293" s="233"/>
    </row>
    <row r="294" spans="3:21" s="256" customFormat="1" ht="12.75">
      <c r="C294" s="401"/>
      <c r="G294" s="403"/>
      <c r="H294" s="402"/>
      <c r="I294" s="427"/>
      <c r="J294" s="233"/>
      <c r="K294" s="233"/>
      <c r="L294" s="233"/>
      <c r="M294" s="58"/>
      <c r="N294" s="233"/>
      <c r="O294" s="233"/>
      <c r="P294" s="233"/>
      <c r="Q294" s="233"/>
      <c r="R294" s="233"/>
      <c r="S294" s="233"/>
      <c r="T294" s="233"/>
      <c r="U294" s="233"/>
    </row>
    <row r="295" spans="3:21" s="256" customFormat="1" ht="12.75">
      <c r="C295" s="401"/>
      <c r="G295" s="403"/>
      <c r="H295" s="402"/>
      <c r="I295" s="427"/>
      <c r="J295" s="233"/>
      <c r="K295" s="233"/>
      <c r="L295" s="233"/>
      <c r="M295" s="58"/>
      <c r="N295" s="233"/>
      <c r="O295" s="233"/>
      <c r="P295" s="233"/>
      <c r="Q295" s="233"/>
      <c r="R295" s="233"/>
      <c r="S295" s="233"/>
      <c r="T295" s="233"/>
      <c r="U295" s="233"/>
    </row>
    <row r="296" spans="3:21" s="256" customFormat="1" ht="12.75">
      <c r="C296" s="401"/>
      <c r="G296" s="403"/>
      <c r="H296" s="402"/>
      <c r="I296" s="427"/>
      <c r="J296" s="233"/>
      <c r="K296" s="233"/>
      <c r="L296" s="233"/>
      <c r="M296" s="58"/>
      <c r="N296" s="233"/>
      <c r="O296" s="233"/>
      <c r="P296" s="233"/>
      <c r="Q296" s="233"/>
      <c r="R296" s="233"/>
      <c r="S296" s="233"/>
      <c r="T296" s="233"/>
      <c r="U296" s="233"/>
    </row>
    <row r="297" spans="3:21" s="256" customFormat="1" ht="12.75">
      <c r="C297" s="401"/>
      <c r="G297" s="403"/>
      <c r="H297" s="402"/>
      <c r="I297" s="427"/>
      <c r="J297" s="233"/>
      <c r="K297" s="233"/>
      <c r="L297" s="233"/>
      <c r="M297" s="58"/>
      <c r="N297" s="233"/>
      <c r="O297" s="233"/>
      <c r="P297" s="233"/>
      <c r="Q297" s="233"/>
      <c r="R297" s="233"/>
      <c r="S297" s="233"/>
      <c r="T297" s="233"/>
      <c r="U297" s="233"/>
    </row>
    <row r="298" spans="3:21" s="256" customFormat="1" ht="12.75">
      <c r="C298" s="401"/>
      <c r="G298" s="403"/>
      <c r="H298" s="402"/>
      <c r="I298" s="427"/>
      <c r="J298" s="233"/>
      <c r="K298" s="233"/>
      <c r="L298" s="233"/>
      <c r="M298" s="58"/>
      <c r="N298" s="233"/>
      <c r="O298" s="233"/>
      <c r="P298" s="233"/>
      <c r="Q298" s="233"/>
      <c r="R298" s="233"/>
      <c r="S298" s="233"/>
      <c r="T298" s="233"/>
      <c r="U298" s="233"/>
    </row>
    <row r="299" spans="3:21" s="256" customFormat="1" ht="12.75">
      <c r="C299" s="401"/>
      <c r="G299" s="403"/>
      <c r="H299" s="402"/>
      <c r="I299" s="427"/>
      <c r="J299" s="233"/>
      <c r="K299" s="233"/>
      <c r="L299" s="233"/>
      <c r="M299" s="58"/>
      <c r="N299" s="233"/>
      <c r="O299" s="233"/>
      <c r="P299" s="233"/>
      <c r="Q299" s="233"/>
      <c r="R299" s="233"/>
      <c r="S299" s="233"/>
      <c r="T299" s="233"/>
      <c r="U299" s="233"/>
    </row>
    <row r="300" spans="3:21" s="256" customFormat="1" ht="12.75">
      <c r="C300" s="401"/>
      <c r="G300" s="403"/>
      <c r="H300" s="402"/>
      <c r="I300" s="427"/>
      <c r="J300" s="233"/>
      <c r="K300" s="233"/>
      <c r="L300" s="233"/>
      <c r="M300" s="58"/>
      <c r="N300" s="233"/>
      <c r="O300" s="233"/>
      <c r="P300" s="233"/>
      <c r="Q300" s="233"/>
      <c r="R300" s="233"/>
      <c r="S300" s="233"/>
      <c r="T300" s="233"/>
      <c r="U300" s="233"/>
    </row>
    <row r="301" spans="3:21" s="256" customFormat="1" ht="12.75">
      <c r="C301" s="401"/>
      <c r="G301" s="403"/>
      <c r="H301" s="402"/>
      <c r="I301" s="427"/>
      <c r="J301" s="233"/>
      <c r="K301" s="233"/>
      <c r="L301" s="233"/>
      <c r="M301" s="58"/>
      <c r="N301" s="233"/>
      <c r="O301" s="233"/>
      <c r="P301" s="233"/>
      <c r="Q301" s="233"/>
      <c r="R301" s="233"/>
      <c r="S301" s="233"/>
      <c r="T301" s="233"/>
      <c r="U301" s="233"/>
    </row>
    <row r="302" spans="3:21" s="256" customFormat="1" ht="12.75">
      <c r="C302" s="401"/>
      <c r="G302" s="403"/>
      <c r="H302" s="402"/>
      <c r="I302" s="427"/>
      <c r="J302" s="233"/>
      <c r="K302" s="233"/>
      <c r="L302" s="233"/>
      <c r="M302" s="58"/>
      <c r="N302" s="233"/>
      <c r="O302" s="233"/>
      <c r="P302" s="233"/>
      <c r="Q302" s="233"/>
      <c r="R302" s="233"/>
      <c r="S302" s="233"/>
      <c r="T302" s="233"/>
      <c r="U302" s="233"/>
    </row>
    <row r="303" spans="3:21" s="256" customFormat="1" ht="12.75">
      <c r="C303" s="401"/>
      <c r="G303" s="403"/>
      <c r="H303" s="402"/>
      <c r="I303" s="427"/>
      <c r="J303" s="233"/>
      <c r="K303" s="233"/>
      <c r="L303" s="233"/>
      <c r="M303" s="58"/>
      <c r="N303" s="233"/>
      <c r="O303" s="233"/>
      <c r="P303" s="233"/>
      <c r="Q303" s="233"/>
      <c r="R303" s="233"/>
      <c r="S303" s="233"/>
      <c r="T303" s="233"/>
      <c r="U303" s="233"/>
    </row>
    <row r="304" spans="3:21" s="256" customFormat="1" ht="12.75">
      <c r="C304" s="401"/>
      <c r="G304" s="403"/>
      <c r="H304" s="402"/>
      <c r="I304" s="427"/>
      <c r="J304" s="233"/>
      <c r="K304" s="233"/>
      <c r="L304" s="233"/>
      <c r="M304" s="58"/>
      <c r="N304" s="233"/>
      <c r="O304" s="233"/>
      <c r="P304" s="233"/>
      <c r="Q304" s="233"/>
      <c r="R304" s="233"/>
      <c r="S304" s="233"/>
      <c r="T304" s="233"/>
      <c r="U304" s="233"/>
    </row>
    <row r="305" spans="3:21" s="256" customFormat="1" ht="12.75">
      <c r="C305" s="401"/>
      <c r="G305" s="403"/>
      <c r="H305" s="402"/>
      <c r="I305" s="427"/>
      <c r="J305" s="233"/>
      <c r="K305" s="233"/>
      <c r="L305" s="233"/>
      <c r="M305" s="58"/>
      <c r="N305" s="233"/>
      <c r="O305" s="233"/>
      <c r="P305" s="233"/>
      <c r="Q305" s="233"/>
      <c r="R305" s="233"/>
      <c r="S305" s="233"/>
      <c r="T305" s="233"/>
      <c r="U305" s="233"/>
    </row>
    <row r="306" spans="3:21" s="256" customFormat="1" ht="12.75">
      <c r="C306" s="401"/>
      <c r="G306" s="403"/>
      <c r="H306" s="402"/>
      <c r="I306" s="427"/>
      <c r="J306" s="233"/>
      <c r="K306" s="233"/>
      <c r="L306" s="233"/>
      <c r="M306" s="58"/>
      <c r="N306" s="233"/>
      <c r="O306" s="233"/>
      <c r="P306" s="233"/>
      <c r="Q306" s="233"/>
      <c r="R306" s="233"/>
      <c r="S306" s="233"/>
      <c r="T306" s="233"/>
      <c r="U306" s="233"/>
    </row>
    <row r="307" spans="3:21" s="256" customFormat="1" ht="12.75">
      <c r="C307" s="401"/>
      <c r="G307" s="403"/>
      <c r="H307" s="402"/>
      <c r="I307" s="427"/>
      <c r="J307" s="233"/>
      <c r="K307" s="233"/>
      <c r="L307" s="233"/>
      <c r="M307" s="58"/>
      <c r="N307" s="233"/>
      <c r="O307" s="233"/>
      <c r="P307" s="233"/>
      <c r="Q307" s="233"/>
      <c r="R307" s="233"/>
      <c r="S307" s="233"/>
      <c r="T307" s="233"/>
      <c r="U307" s="233"/>
    </row>
    <row r="308" spans="3:21" s="256" customFormat="1" ht="12.75">
      <c r="C308" s="401"/>
      <c r="G308" s="403"/>
      <c r="H308" s="402"/>
      <c r="I308" s="427"/>
      <c r="J308" s="233"/>
      <c r="K308" s="233"/>
      <c r="L308" s="233"/>
      <c r="M308" s="58"/>
      <c r="N308" s="233"/>
      <c r="O308" s="233"/>
      <c r="P308" s="233"/>
      <c r="Q308" s="233"/>
      <c r="R308" s="233"/>
      <c r="S308" s="233"/>
      <c r="T308" s="233"/>
      <c r="U308" s="233"/>
    </row>
    <row r="309" spans="3:21" s="256" customFormat="1" ht="12.75">
      <c r="C309" s="401"/>
      <c r="G309" s="403"/>
      <c r="H309" s="402"/>
      <c r="I309" s="427"/>
      <c r="J309" s="233"/>
      <c r="K309" s="233"/>
      <c r="L309" s="233"/>
      <c r="M309" s="58"/>
      <c r="N309" s="233"/>
      <c r="O309" s="233"/>
      <c r="P309" s="233"/>
      <c r="Q309" s="233"/>
      <c r="R309" s="233"/>
      <c r="S309" s="233"/>
      <c r="T309" s="233"/>
      <c r="U309" s="233"/>
    </row>
    <row r="310" spans="3:21" s="256" customFormat="1" ht="12.75">
      <c r="C310" s="401"/>
      <c r="G310" s="403"/>
      <c r="H310" s="402"/>
      <c r="I310" s="427"/>
      <c r="J310" s="233"/>
      <c r="K310" s="233"/>
      <c r="L310" s="233"/>
      <c r="M310" s="58"/>
      <c r="N310" s="233"/>
      <c r="O310" s="233"/>
      <c r="P310" s="233"/>
      <c r="Q310" s="233"/>
      <c r="R310" s="233"/>
      <c r="S310" s="233"/>
      <c r="T310" s="233"/>
      <c r="U310" s="233"/>
    </row>
    <row r="311" spans="3:21" s="256" customFormat="1" ht="12.75">
      <c r="C311" s="401"/>
      <c r="G311" s="403"/>
      <c r="H311" s="402"/>
      <c r="I311" s="427"/>
      <c r="J311" s="233"/>
      <c r="K311" s="233"/>
      <c r="L311" s="233"/>
      <c r="M311" s="58"/>
      <c r="N311" s="233"/>
      <c r="O311" s="233"/>
      <c r="P311" s="233"/>
      <c r="Q311" s="233"/>
      <c r="R311" s="233"/>
      <c r="S311" s="233"/>
      <c r="T311" s="233"/>
      <c r="U311" s="233"/>
    </row>
    <row r="312" spans="3:21" s="256" customFormat="1" ht="12.75">
      <c r="C312" s="401"/>
      <c r="G312" s="403"/>
      <c r="H312" s="402"/>
      <c r="I312" s="427"/>
      <c r="J312" s="233"/>
      <c r="K312" s="233"/>
      <c r="L312" s="233"/>
      <c r="M312" s="58"/>
      <c r="N312" s="233"/>
      <c r="O312" s="233"/>
      <c r="P312" s="233"/>
      <c r="Q312" s="233"/>
      <c r="R312" s="233"/>
      <c r="S312" s="233"/>
      <c r="T312" s="233"/>
      <c r="U312" s="233"/>
    </row>
    <row r="313" spans="3:21" s="256" customFormat="1" ht="12.75">
      <c r="C313" s="401"/>
      <c r="G313" s="403"/>
      <c r="H313" s="402"/>
      <c r="I313" s="427"/>
      <c r="J313" s="233"/>
      <c r="K313" s="233"/>
      <c r="L313" s="233"/>
      <c r="M313" s="58"/>
      <c r="N313" s="233"/>
      <c r="O313" s="233"/>
      <c r="P313" s="233"/>
      <c r="Q313" s="233"/>
      <c r="R313" s="233"/>
      <c r="S313" s="233"/>
      <c r="T313" s="233"/>
      <c r="U313" s="233"/>
    </row>
    <row r="314" spans="3:21" s="256" customFormat="1" ht="12.75">
      <c r="C314" s="401"/>
      <c r="G314" s="403"/>
      <c r="H314" s="402"/>
      <c r="I314" s="427"/>
      <c r="J314" s="233"/>
      <c r="K314" s="233"/>
      <c r="L314" s="233"/>
      <c r="M314" s="58"/>
      <c r="N314" s="233"/>
      <c r="O314" s="233"/>
      <c r="P314" s="233"/>
      <c r="Q314" s="233"/>
      <c r="R314" s="233"/>
      <c r="S314" s="233"/>
      <c r="T314" s="233"/>
      <c r="U314" s="233"/>
    </row>
    <row r="315" spans="3:21" s="256" customFormat="1" ht="12.75">
      <c r="C315" s="401"/>
      <c r="G315" s="403"/>
      <c r="H315" s="402"/>
      <c r="I315" s="427"/>
      <c r="J315" s="233"/>
      <c r="K315" s="233"/>
      <c r="L315" s="233"/>
      <c r="M315" s="58"/>
      <c r="N315" s="233"/>
      <c r="O315" s="233"/>
      <c r="P315" s="233"/>
      <c r="Q315" s="233"/>
      <c r="R315" s="233"/>
      <c r="S315" s="233"/>
      <c r="T315" s="233"/>
      <c r="U315" s="233"/>
    </row>
    <row r="316" spans="3:21" s="256" customFormat="1" ht="12.75">
      <c r="C316" s="401"/>
      <c r="G316" s="403"/>
      <c r="H316" s="402"/>
      <c r="I316" s="427"/>
      <c r="J316" s="233"/>
      <c r="K316" s="233"/>
      <c r="L316" s="233"/>
      <c r="M316" s="58"/>
      <c r="N316" s="233"/>
      <c r="O316" s="233"/>
      <c r="P316" s="233"/>
      <c r="Q316" s="233"/>
      <c r="R316" s="233"/>
      <c r="S316" s="233"/>
      <c r="T316" s="233"/>
      <c r="U316" s="233"/>
    </row>
    <row r="317" spans="3:21" s="256" customFormat="1" ht="12.75">
      <c r="C317" s="401"/>
      <c r="G317" s="403"/>
      <c r="H317" s="402"/>
      <c r="I317" s="427"/>
      <c r="J317" s="233"/>
      <c r="K317" s="233"/>
      <c r="L317" s="233"/>
      <c r="M317" s="58"/>
      <c r="N317" s="233"/>
      <c r="O317" s="233"/>
      <c r="P317" s="233"/>
      <c r="Q317" s="233"/>
      <c r="R317" s="233"/>
      <c r="S317" s="233"/>
      <c r="T317" s="233"/>
      <c r="U317" s="233"/>
    </row>
    <row r="318" spans="3:21" s="256" customFormat="1" ht="12.75">
      <c r="C318" s="401"/>
      <c r="G318" s="403"/>
      <c r="H318" s="402"/>
      <c r="I318" s="427"/>
      <c r="J318" s="233"/>
      <c r="K318" s="233"/>
      <c r="L318" s="233"/>
      <c r="M318" s="58"/>
      <c r="N318" s="233"/>
      <c r="O318" s="233"/>
      <c r="P318" s="233"/>
      <c r="Q318" s="233"/>
      <c r="R318" s="233"/>
      <c r="S318" s="233"/>
      <c r="T318" s="233"/>
      <c r="U318" s="233"/>
    </row>
    <row r="319" spans="3:21" s="256" customFormat="1" ht="12.75">
      <c r="C319" s="401"/>
      <c r="G319" s="403"/>
      <c r="H319" s="402"/>
      <c r="I319" s="427"/>
      <c r="J319" s="233"/>
      <c r="K319" s="233"/>
      <c r="L319" s="233"/>
      <c r="M319" s="58"/>
      <c r="N319" s="233"/>
      <c r="O319" s="233"/>
      <c r="P319" s="233"/>
      <c r="Q319" s="233"/>
      <c r="R319" s="233"/>
      <c r="S319" s="233"/>
      <c r="T319" s="233"/>
      <c r="U319" s="233"/>
    </row>
    <row r="320" spans="3:21" s="256" customFormat="1" ht="12.75">
      <c r="C320" s="401"/>
      <c r="G320" s="403"/>
      <c r="H320" s="402"/>
      <c r="I320" s="427"/>
      <c r="J320" s="233"/>
      <c r="K320" s="233"/>
      <c r="L320" s="233"/>
      <c r="M320" s="58"/>
      <c r="N320" s="233"/>
      <c r="O320" s="233"/>
      <c r="P320" s="233"/>
      <c r="Q320" s="233"/>
      <c r="R320" s="233"/>
      <c r="S320" s="233"/>
      <c r="T320" s="233"/>
      <c r="U320" s="233"/>
    </row>
    <row r="321" spans="3:21" s="256" customFormat="1" ht="12.75">
      <c r="C321" s="401"/>
      <c r="G321" s="403"/>
      <c r="H321" s="402"/>
      <c r="I321" s="427"/>
      <c r="J321" s="233"/>
      <c r="K321" s="233"/>
      <c r="L321" s="233"/>
      <c r="M321" s="58"/>
      <c r="N321" s="233"/>
      <c r="O321" s="233"/>
      <c r="P321" s="233"/>
      <c r="Q321" s="233"/>
      <c r="R321" s="233"/>
      <c r="S321" s="233"/>
      <c r="T321" s="233"/>
      <c r="U321" s="233"/>
    </row>
    <row r="322" spans="3:21" s="256" customFormat="1" ht="12.75">
      <c r="C322" s="401"/>
      <c r="G322" s="403"/>
      <c r="H322" s="402"/>
      <c r="I322" s="427"/>
      <c r="J322" s="233"/>
      <c r="K322" s="233"/>
      <c r="L322" s="233"/>
      <c r="M322" s="58"/>
      <c r="N322" s="233"/>
      <c r="O322" s="233"/>
      <c r="P322" s="233"/>
      <c r="Q322" s="233"/>
      <c r="R322" s="233"/>
      <c r="S322" s="233"/>
      <c r="T322" s="233"/>
      <c r="U322" s="233"/>
    </row>
    <row r="323" spans="3:21" s="256" customFormat="1" ht="12.75">
      <c r="C323" s="401"/>
      <c r="G323" s="403"/>
      <c r="H323" s="402"/>
      <c r="I323" s="427"/>
      <c r="J323" s="233"/>
      <c r="K323" s="233"/>
      <c r="L323" s="233"/>
      <c r="M323" s="58"/>
      <c r="N323" s="233"/>
      <c r="O323" s="233"/>
      <c r="P323" s="233"/>
      <c r="Q323" s="233"/>
      <c r="R323" s="233"/>
      <c r="S323" s="233"/>
      <c r="T323" s="233"/>
      <c r="U323" s="233"/>
    </row>
    <row r="324" spans="3:21" s="256" customFormat="1" ht="12.75">
      <c r="C324" s="401"/>
      <c r="G324" s="403"/>
      <c r="H324" s="402"/>
      <c r="I324" s="427"/>
      <c r="J324" s="233"/>
      <c r="K324" s="233"/>
      <c r="L324" s="233"/>
      <c r="M324" s="58"/>
      <c r="N324" s="233"/>
      <c r="O324" s="233"/>
      <c r="P324" s="233"/>
      <c r="Q324" s="233"/>
      <c r="R324" s="233"/>
      <c r="S324" s="233"/>
      <c r="T324" s="233"/>
      <c r="U324" s="233"/>
    </row>
    <row r="325" spans="3:21" s="256" customFormat="1" ht="12.75">
      <c r="C325" s="401"/>
      <c r="G325" s="403"/>
      <c r="H325" s="402"/>
      <c r="I325" s="427"/>
      <c r="J325" s="233"/>
      <c r="K325" s="233"/>
      <c r="L325" s="233"/>
      <c r="M325" s="58"/>
      <c r="N325" s="233"/>
      <c r="O325" s="233"/>
      <c r="P325" s="233"/>
      <c r="Q325" s="233"/>
      <c r="R325" s="233"/>
      <c r="S325" s="233"/>
      <c r="T325" s="233"/>
      <c r="U325" s="233"/>
    </row>
    <row r="326" spans="3:21" s="256" customFormat="1" ht="12.75">
      <c r="C326" s="401"/>
      <c r="G326" s="403"/>
      <c r="H326" s="402"/>
      <c r="I326" s="427"/>
      <c r="J326" s="233"/>
      <c r="K326" s="233"/>
      <c r="L326" s="233"/>
      <c r="M326" s="58"/>
      <c r="N326" s="233"/>
      <c r="O326" s="233"/>
      <c r="P326" s="233"/>
      <c r="Q326" s="233"/>
      <c r="R326" s="233"/>
      <c r="S326" s="233"/>
      <c r="T326" s="233"/>
      <c r="U326" s="233"/>
    </row>
    <row r="327" spans="3:21" s="256" customFormat="1" ht="12.75">
      <c r="C327" s="401"/>
      <c r="G327" s="403"/>
      <c r="H327" s="402"/>
      <c r="I327" s="427"/>
      <c r="J327" s="233"/>
      <c r="K327" s="233"/>
      <c r="L327" s="233"/>
      <c r="M327" s="58"/>
      <c r="N327" s="233"/>
      <c r="O327" s="233"/>
      <c r="P327" s="233"/>
      <c r="Q327" s="233"/>
      <c r="R327" s="233"/>
      <c r="S327" s="233"/>
      <c r="T327" s="233"/>
      <c r="U327" s="233"/>
    </row>
    <row r="328" spans="3:21" s="256" customFormat="1" ht="12.75">
      <c r="C328" s="401"/>
      <c r="G328" s="403"/>
      <c r="H328" s="402"/>
      <c r="I328" s="427"/>
      <c r="J328" s="233"/>
      <c r="K328" s="233"/>
      <c r="L328" s="233"/>
      <c r="M328" s="58"/>
      <c r="N328" s="233"/>
      <c r="O328" s="233"/>
      <c r="P328" s="233"/>
      <c r="Q328" s="233"/>
      <c r="R328" s="233"/>
      <c r="S328" s="233"/>
      <c r="T328" s="233"/>
      <c r="U328" s="233"/>
    </row>
    <row r="329" spans="3:21" s="256" customFormat="1" ht="12.75">
      <c r="C329" s="401"/>
      <c r="G329" s="403"/>
      <c r="H329" s="402"/>
      <c r="I329" s="427"/>
      <c r="J329" s="233"/>
      <c r="K329" s="233"/>
      <c r="L329" s="233"/>
      <c r="M329" s="58"/>
      <c r="N329" s="233"/>
      <c r="O329" s="233"/>
      <c r="P329" s="233"/>
      <c r="Q329" s="233"/>
      <c r="R329" s="233"/>
      <c r="S329" s="233"/>
      <c r="T329" s="233"/>
      <c r="U329" s="233"/>
    </row>
    <row r="330" spans="3:21" s="256" customFormat="1" ht="12.75">
      <c r="C330" s="401"/>
      <c r="G330" s="403"/>
      <c r="H330" s="402"/>
      <c r="I330" s="427"/>
      <c r="J330" s="233"/>
      <c r="K330" s="233"/>
      <c r="L330" s="233"/>
      <c r="M330" s="58"/>
      <c r="N330" s="233"/>
      <c r="O330" s="233"/>
      <c r="P330" s="233"/>
      <c r="Q330" s="233"/>
      <c r="R330" s="233"/>
      <c r="S330" s="233"/>
      <c r="T330" s="233"/>
      <c r="U330" s="233"/>
    </row>
    <row r="331" spans="3:21" s="256" customFormat="1" ht="12.75">
      <c r="C331" s="401"/>
      <c r="G331" s="403"/>
      <c r="H331" s="402"/>
      <c r="I331" s="427"/>
      <c r="J331" s="233"/>
      <c r="K331" s="233"/>
      <c r="L331" s="233"/>
      <c r="M331" s="58"/>
      <c r="N331" s="233"/>
      <c r="O331" s="233"/>
      <c r="P331" s="233"/>
      <c r="Q331" s="233"/>
      <c r="R331" s="233"/>
      <c r="S331" s="233"/>
      <c r="T331" s="233"/>
      <c r="U331" s="233"/>
    </row>
    <row r="332" spans="3:21" s="256" customFormat="1" ht="12.75">
      <c r="C332" s="401"/>
      <c r="G332" s="403"/>
      <c r="H332" s="402"/>
      <c r="I332" s="427"/>
      <c r="J332" s="233"/>
      <c r="K332" s="233"/>
      <c r="L332" s="233"/>
      <c r="M332" s="58"/>
      <c r="N332" s="233"/>
      <c r="O332" s="233"/>
      <c r="P332" s="233"/>
      <c r="Q332" s="233"/>
      <c r="R332" s="233"/>
      <c r="S332" s="233"/>
      <c r="T332" s="233"/>
      <c r="U332" s="233"/>
    </row>
    <row r="333" spans="3:21" s="256" customFormat="1" ht="12.75">
      <c r="C333" s="401"/>
      <c r="G333" s="403"/>
      <c r="H333" s="402"/>
      <c r="I333" s="427"/>
      <c r="J333" s="233"/>
      <c r="K333" s="233"/>
      <c r="L333" s="233"/>
      <c r="M333" s="58"/>
      <c r="N333" s="233"/>
      <c r="O333" s="233"/>
      <c r="P333" s="233"/>
      <c r="Q333" s="233"/>
      <c r="R333" s="233"/>
      <c r="S333" s="233"/>
      <c r="T333" s="233"/>
      <c r="U333" s="233"/>
    </row>
    <row r="334" spans="3:21" s="256" customFormat="1" ht="12.75">
      <c r="C334" s="401"/>
      <c r="G334" s="403"/>
      <c r="H334" s="402"/>
      <c r="I334" s="427"/>
      <c r="J334" s="233"/>
      <c r="K334" s="233"/>
      <c r="L334" s="233"/>
      <c r="M334" s="58"/>
      <c r="N334" s="233"/>
      <c r="O334" s="233"/>
      <c r="P334" s="233"/>
      <c r="Q334" s="233"/>
      <c r="R334" s="233"/>
      <c r="S334" s="233"/>
      <c r="T334" s="233"/>
      <c r="U334" s="233"/>
    </row>
    <row r="335" spans="3:21" s="256" customFormat="1" ht="12.75">
      <c r="C335" s="401"/>
      <c r="G335" s="403"/>
      <c r="H335" s="402"/>
      <c r="I335" s="427"/>
      <c r="J335" s="233"/>
      <c r="K335" s="233"/>
      <c r="L335" s="233"/>
      <c r="M335" s="58"/>
      <c r="N335" s="233"/>
      <c r="O335" s="233"/>
      <c r="P335" s="233"/>
      <c r="Q335" s="233"/>
      <c r="R335" s="233"/>
      <c r="S335" s="233"/>
      <c r="T335" s="233"/>
      <c r="U335" s="233"/>
    </row>
    <row r="336" spans="3:21" s="256" customFormat="1" ht="12.75">
      <c r="C336" s="401"/>
      <c r="G336" s="403"/>
      <c r="H336" s="402"/>
      <c r="I336" s="427"/>
      <c r="J336" s="233"/>
      <c r="K336" s="233"/>
      <c r="L336" s="233"/>
      <c r="M336" s="58"/>
      <c r="N336" s="233"/>
      <c r="O336" s="233"/>
      <c r="P336" s="233"/>
      <c r="Q336" s="233"/>
      <c r="R336" s="233"/>
      <c r="S336" s="233"/>
      <c r="T336" s="233"/>
      <c r="U336" s="233"/>
    </row>
    <row r="337" spans="3:21" s="256" customFormat="1" ht="12.75">
      <c r="C337" s="401"/>
      <c r="G337" s="403"/>
      <c r="H337" s="402"/>
      <c r="I337" s="427"/>
      <c r="J337" s="233"/>
      <c r="K337" s="233"/>
      <c r="L337" s="233"/>
      <c r="M337" s="58"/>
      <c r="N337" s="233"/>
      <c r="O337" s="233"/>
      <c r="P337" s="233"/>
      <c r="Q337" s="233"/>
      <c r="R337" s="233"/>
      <c r="S337" s="233"/>
      <c r="T337" s="233"/>
      <c r="U337" s="233"/>
    </row>
    <row r="338" spans="3:21" s="256" customFormat="1" ht="12.75">
      <c r="C338" s="401"/>
      <c r="G338" s="403"/>
      <c r="H338" s="402"/>
      <c r="I338" s="427"/>
      <c r="J338" s="233"/>
      <c r="K338" s="233"/>
      <c r="L338" s="233"/>
      <c r="M338" s="58"/>
      <c r="N338" s="233"/>
      <c r="O338" s="233"/>
      <c r="P338" s="233"/>
      <c r="Q338" s="233"/>
      <c r="R338" s="233"/>
      <c r="S338" s="233"/>
      <c r="T338" s="233"/>
      <c r="U338" s="233"/>
    </row>
    <row r="339" spans="3:21" s="256" customFormat="1" ht="12.75">
      <c r="C339" s="401"/>
      <c r="G339" s="403"/>
      <c r="H339" s="402"/>
      <c r="I339" s="427"/>
      <c r="J339" s="233"/>
      <c r="K339" s="233"/>
      <c r="L339" s="233"/>
      <c r="M339" s="58"/>
      <c r="N339" s="233"/>
      <c r="O339" s="233"/>
      <c r="P339" s="233"/>
      <c r="Q339" s="233"/>
      <c r="R339" s="233"/>
      <c r="S339" s="233"/>
      <c r="T339" s="233"/>
      <c r="U339" s="233"/>
    </row>
    <row r="340" spans="3:21" s="256" customFormat="1" ht="12.75">
      <c r="C340" s="401"/>
      <c r="G340" s="403"/>
      <c r="H340" s="402"/>
      <c r="I340" s="427"/>
      <c r="J340" s="233"/>
      <c r="K340" s="233"/>
      <c r="L340" s="233"/>
      <c r="M340" s="58"/>
      <c r="N340" s="233"/>
      <c r="O340" s="233"/>
      <c r="P340" s="233"/>
      <c r="Q340" s="233"/>
      <c r="R340" s="233"/>
      <c r="S340" s="233"/>
      <c r="T340" s="233"/>
      <c r="U340" s="233"/>
    </row>
    <row r="341" spans="3:21" s="256" customFormat="1" ht="12.75">
      <c r="C341" s="401"/>
      <c r="G341" s="403"/>
      <c r="H341" s="402"/>
      <c r="I341" s="427"/>
      <c r="J341" s="233"/>
      <c r="K341" s="233"/>
      <c r="L341" s="233"/>
      <c r="M341" s="58"/>
      <c r="N341" s="233"/>
      <c r="O341" s="233"/>
      <c r="P341" s="233"/>
      <c r="Q341" s="233"/>
      <c r="R341" s="233"/>
      <c r="S341" s="233"/>
      <c r="T341" s="233"/>
      <c r="U341" s="233"/>
    </row>
    <row r="342" spans="3:21" s="256" customFormat="1" ht="12.75">
      <c r="C342" s="401"/>
      <c r="G342" s="403"/>
      <c r="H342" s="402"/>
      <c r="I342" s="427"/>
      <c r="J342" s="233"/>
      <c r="K342" s="233"/>
      <c r="L342" s="233"/>
      <c r="M342" s="58"/>
      <c r="N342" s="233"/>
      <c r="O342" s="233"/>
      <c r="P342" s="233"/>
      <c r="Q342" s="233"/>
      <c r="R342" s="233"/>
      <c r="S342" s="233"/>
      <c r="T342" s="233"/>
      <c r="U342" s="233"/>
    </row>
    <row r="343" spans="3:21" s="256" customFormat="1" ht="12.75">
      <c r="C343" s="401"/>
      <c r="G343" s="403"/>
      <c r="H343" s="402"/>
      <c r="I343" s="427"/>
      <c r="J343" s="233"/>
      <c r="K343" s="233"/>
      <c r="L343" s="233"/>
      <c r="M343" s="58"/>
      <c r="N343" s="233"/>
      <c r="O343" s="233"/>
      <c r="P343" s="233"/>
      <c r="Q343" s="233"/>
      <c r="R343" s="233"/>
      <c r="S343" s="233"/>
      <c r="T343" s="233"/>
      <c r="U343" s="233"/>
    </row>
    <row r="344" spans="3:21" s="256" customFormat="1" ht="12.75">
      <c r="C344" s="401"/>
      <c r="G344" s="403"/>
      <c r="H344" s="402"/>
      <c r="I344" s="427"/>
      <c r="J344" s="233"/>
      <c r="K344" s="233"/>
      <c r="L344" s="233"/>
      <c r="M344" s="58"/>
      <c r="N344" s="233"/>
      <c r="O344" s="233"/>
      <c r="P344" s="233"/>
      <c r="Q344" s="233"/>
      <c r="R344" s="233"/>
      <c r="S344" s="233"/>
      <c r="T344" s="233"/>
      <c r="U344" s="233"/>
    </row>
    <row r="345" spans="3:21" s="256" customFormat="1" ht="12.75">
      <c r="C345" s="401"/>
      <c r="G345" s="403"/>
      <c r="H345" s="402"/>
      <c r="I345" s="427"/>
      <c r="J345" s="233"/>
      <c r="K345" s="233"/>
      <c r="L345" s="233"/>
      <c r="M345" s="58"/>
      <c r="N345" s="233"/>
      <c r="O345" s="233"/>
      <c r="P345" s="233"/>
      <c r="Q345" s="233"/>
      <c r="R345" s="233"/>
      <c r="S345" s="233"/>
      <c r="T345" s="233"/>
      <c r="U345" s="233"/>
    </row>
    <row r="346" spans="3:21" s="256" customFormat="1" ht="12.75">
      <c r="C346" s="401"/>
      <c r="G346" s="403"/>
      <c r="H346" s="402"/>
      <c r="I346" s="427"/>
      <c r="J346" s="233"/>
      <c r="K346" s="233"/>
      <c r="L346" s="233"/>
      <c r="M346" s="58"/>
      <c r="N346" s="233"/>
      <c r="O346" s="233"/>
      <c r="P346" s="233"/>
      <c r="Q346" s="233"/>
      <c r="R346" s="233"/>
      <c r="S346" s="233"/>
      <c r="T346" s="233"/>
      <c r="U346" s="233"/>
    </row>
    <row r="347" spans="3:21" s="256" customFormat="1" ht="12.75">
      <c r="C347" s="401"/>
      <c r="G347" s="403"/>
      <c r="H347" s="402"/>
      <c r="I347" s="427"/>
      <c r="J347" s="233"/>
      <c r="K347" s="233"/>
      <c r="L347" s="233"/>
      <c r="M347" s="58"/>
      <c r="N347" s="233"/>
      <c r="O347" s="233"/>
      <c r="P347" s="233"/>
      <c r="Q347" s="233"/>
      <c r="R347" s="233"/>
      <c r="S347" s="233"/>
      <c r="T347" s="233"/>
      <c r="U347" s="233"/>
    </row>
    <row r="348" spans="3:21" s="256" customFormat="1" ht="12.75">
      <c r="C348" s="401"/>
      <c r="G348" s="403"/>
      <c r="H348" s="402"/>
      <c r="I348" s="427"/>
      <c r="J348" s="233"/>
      <c r="K348" s="233"/>
      <c r="L348" s="233"/>
      <c r="M348" s="58"/>
      <c r="N348" s="233"/>
      <c r="O348" s="233"/>
      <c r="P348" s="233"/>
      <c r="Q348" s="233"/>
      <c r="R348" s="233"/>
      <c r="S348" s="233"/>
      <c r="T348" s="233"/>
      <c r="U348" s="233"/>
    </row>
    <row r="349" spans="3:21" s="256" customFormat="1" ht="12.75">
      <c r="C349" s="401"/>
      <c r="G349" s="403"/>
      <c r="H349" s="402"/>
      <c r="I349" s="427"/>
      <c r="J349" s="233"/>
      <c r="K349" s="233"/>
      <c r="L349" s="233"/>
      <c r="M349" s="58"/>
      <c r="N349" s="233"/>
      <c r="O349" s="233"/>
      <c r="P349" s="233"/>
      <c r="Q349" s="233"/>
      <c r="R349" s="233"/>
      <c r="S349" s="233"/>
      <c r="T349" s="233"/>
      <c r="U349" s="233"/>
    </row>
    <row r="350" spans="3:18" s="256" customFormat="1" ht="12.75">
      <c r="C350" s="401"/>
      <c r="G350" s="403"/>
      <c r="H350" s="402"/>
      <c r="I350" s="427"/>
      <c r="J350" s="2"/>
      <c r="K350" s="2"/>
      <c r="L350" s="2"/>
      <c r="M350" s="57"/>
      <c r="N350" s="2"/>
      <c r="O350" s="2"/>
      <c r="P350" s="3"/>
      <c r="Q350" s="3"/>
      <c r="R350" s="3"/>
    </row>
    <row r="351" spans="3:18" s="256" customFormat="1" ht="12.75">
      <c r="C351" s="401"/>
      <c r="G351" s="403"/>
      <c r="H351" s="402"/>
      <c r="I351" s="427"/>
      <c r="J351" s="2"/>
      <c r="K351" s="2"/>
      <c r="L351" s="2"/>
      <c r="M351" s="57"/>
      <c r="N351" s="2"/>
      <c r="O351" s="2"/>
      <c r="P351" s="3"/>
      <c r="Q351" s="3"/>
      <c r="R351" s="3"/>
    </row>
    <row r="352" spans="3:18" s="256" customFormat="1" ht="12.75">
      <c r="C352" s="401"/>
      <c r="G352" s="403"/>
      <c r="H352" s="402"/>
      <c r="I352" s="427"/>
      <c r="J352" s="2"/>
      <c r="K352" s="2"/>
      <c r="L352" s="2"/>
      <c r="M352" s="57"/>
      <c r="N352" s="2"/>
      <c r="O352" s="2"/>
      <c r="P352" s="3"/>
      <c r="Q352" s="3"/>
      <c r="R352" s="3"/>
    </row>
    <row r="353" spans="3:18" s="256" customFormat="1" ht="12.75">
      <c r="C353" s="401"/>
      <c r="G353" s="403"/>
      <c r="H353" s="402"/>
      <c r="I353" s="427"/>
      <c r="J353" s="2"/>
      <c r="K353" s="2"/>
      <c r="L353" s="2"/>
      <c r="M353" s="57"/>
      <c r="N353" s="2"/>
      <c r="O353" s="2"/>
      <c r="P353" s="3"/>
      <c r="Q353" s="3"/>
      <c r="R353" s="3"/>
    </row>
    <row r="354" spans="3:18" s="256" customFormat="1" ht="12.75">
      <c r="C354" s="401"/>
      <c r="G354" s="403"/>
      <c r="H354" s="402"/>
      <c r="I354" s="427"/>
      <c r="J354" s="2"/>
      <c r="K354" s="2"/>
      <c r="L354" s="2"/>
      <c r="M354" s="57"/>
      <c r="N354" s="2"/>
      <c r="O354" s="2"/>
      <c r="P354" s="3"/>
      <c r="Q354" s="3"/>
      <c r="R354" s="3"/>
    </row>
    <row r="355" spans="3:18" s="256" customFormat="1" ht="12.75">
      <c r="C355" s="401"/>
      <c r="G355" s="403"/>
      <c r="H355" s="402"/>
      <c r="I355" s="427"/>
      <c r="J355" s="2"/>
      <c r="K355" s="2"/>
      <c r="L355" s="2"/>
      <c r="M355" s="57"/>
      <c r="N355" s="2"/>
      <c r="O355" s="2"/>
      <c r="P355" s="3"/>
      <c r="Q355" s="3"/>
      <c r="R355" s="3"/>
    </row>
    <row r="356" spans="3:18" s="256" customFormat="1" ht="12.75">
      <c r="C356" s="401"/>
      <c r="G356" s="403"/>
      <c r="H356" s="402"/>
      <c r="I356" s="427"/>
      <c r="J356" s="2"/>
      <c r="K356" s="2"/>
      <c r="L356" s="2"/>
      <c r="M356" s="57"/>
      <c r="N356" s="2"/>
      <c r="O356" s="2"/>
      <c r="P356" s="3"/>
      <c r="Q356" s="3"/>
      <c r="R356" s="3"/>
    </row>
    <row r="357" spans="3:18" s="256" customFormat="1" ht="12.75">
      <c r="C357" s="401"/>
      <c r="G357" s="403"/>
      <c r="H357" s="402"/>
      <c r="I357" s="427"/>
      <c r="J357" s="2"/>
      <c r="K357" s="2"/>
      <c r="L357" s="2"/>
      <c r="M357" s="57"/>
      <c r="N357" s="2"/>
      <c r="O357" s="2"/>
      <c r="P357" s="3"/>
      <c r="Q357" s="3"/>
      <c r="R357" s="3"/>
    </row>
    <row r="358" spans="3:18" s="256" customFormat="1" ht="12.75">
      <c r="C358" s="401"/>
      <c r="G358" s="403"/>
      <c r="H358" s="402"/>
      <c r="I358" s="427"/>
      <c r="J358" s="2"/>
      <c r="K358" s="2"/>
      <c r="L358" s="2"/>
      <c r="M358" s="57"/>
      <c r="N358" s="2"/>
      <c r="O358" s="2"/>
      <c r="P358" s="3"/>
      <c r="Q358" s="3"/>
      <c r="R358" s="3"/>
    </row>
    <row r="359" spans="3:18" s="256" customFormat="1" ht="12.75">
      <c r="C359" s="401"/>
      <c r="G359" s="403"/>
      <c r="H359" s="402"/>
      <c r="I359" s="427"/>
      <c r="J359" s="2"/>
      <c r="K359" s="2"/>
      <c r="L359" s="2"/>
      <c r="M359" s="57"/>
      <c r="N359" s="2"/>
      <c r="O359" s="2"/>
      <c r="P359" s="3"/>
      <c r="Q359" s="3"/>
      <c r="R359" s="3"/>
    </row>
    <row r="360" spans="3:18" s="256" customFormat="1" ht="12.75">
      <c r="C360" s="401"/>
      <c r="G360" s="403"/>
      <c r="H360" s="402"/>
      <c r="I360" s="427"/>
      <c r="J360" s="2"/>
      <c r="K360" s="2"/>
      <c r="L360" s="2"/>
      <c r="M360" s="57"/>
      <c r="N360" s="2"/>
      <c r="O360" s="2"/>
      <c r="P360" s="3"/>
      <c r="Q360" s="3"/>
      <c r="R360" s="3"/>
    </row>
    <row r="361" spans="3:18" s="256" customFormat="1" ht="12.75">
      <c r="C361" s="401"/>
      <c r="G361" s="403"/>
      <c r="H361" s="402"/>
      <c r="I361" s="427"/>
      <c r="J361" s="2"/>
      <c r="K361" s="2"/>
      <c r="L361" s="2"/>
      <c r="M361" s="57"/>
      <c r="N361" s="2"/>
      <c r="O361" s="2"/>
      <c r="P361" s="3"/>
      <c r="Q361" s="3"/>
      <c r="R361" s="3"/>
    </row>
    <row r="362" spans="3:18" s="256" customFormat="1" ht="12.75">
      <c r="C362" s="401"/>
      <c r="G362" s="403"/>
      <c r="H362" s="402"/>
      <c r="I362" s="427"/>
      <c r="J362" s="2"/>
      <c r="K362" s="2"/>
      <c r="L362" s="2"/>
      <c r="M362" s="57"/>
      <c r="N362" s="2"/>
      <c r="O362" s="2"/>
      <c r="P362" s="3"/>
      <c r="Q362" s="3"/>
      <c r="R362" s="3"/>
    </row>
    <row r="363" spans="3:18" s="256" customFormat="1" ht="12.75">
      <c r="C363" s="401"/>
      <c r="G363" s="403"/>
      <c r="H363" s="402"/>
      <c r="I363" s="427"/>
      <c r="J363" s="2"/>
      <c r="K363" s="2"/>
      <c r="L363" s="2"/>
      <c r="M363" s="57"/>
      <c r="N363" s="2"/>
      <c r="O363" s="2"/>
      <c r="P363" s="3"/>
      <c r="Q363" s="3"/>
      <c r="R363" s="3"/>
    </row>
    <row r="364" spans="3:18" s="256" customFormat="1" ht="12.75">
      <c r="C364" s="401"/>
      <c r="G364" s="403"/>
      <c r="H364" s="402"/>
      <c r="I364" s="427"/>
      <c r="J364" s="2"/>
      <c r="K364" s="2"/>
      <c r="L364" s="2"/>
      <c r="M364" s="57"/>
      <c r="N364" s="2"/>
      <c r="O364" s="2"/>
      <c r="P364" s="3"/>
      <c r="Q364" s="3"/>
      <c r="R364" s="3"/>
    </row>
    <row r="365" spans="3:18" s="256" customFormat="1" ht="12.75">
      <c r="C365" s="401"/>
      <c r="G365" s="403"/>
      <c r="H365" s="402"/>
      <c r="I365" s="427"/>
      <c r="J365" s="2"/>
      <c r="K365" s="2"/>
      <c r="L365" s="2"/>
      <c r="M365" s="57"/>
      <c r="N365" s="2"/>
      <c r="O365" s="2"/>
      <c r="P365" s="3"/>
      <c r="Q365" s="3"/>
      <c r="R365" s="3"/>
    </row>
    <row r="366" spans="3:18" s="256" customFormat="1" ht="12.75">
      <c r="C366" s="401"/>
      <c r="G366" s="403"/>
      <c r="H366" s="402"/>
      <c r="I366" s="427"/>
      <c r="J366" s="2"/>
      <c r="K366" s="2"/>
      <c r="L366" s="2"/>
      <c r="M366" s="57"/>
      <c r="N366" s="2"/>
      <c r="O366" s="2"/>
      <c r="P366" s="3"/>
      <c r="Q366" s="3"/>
      <c r="R366" s="3"/>
    </row>
    <row r="367" spans="3:18" s="256" customFormat="1" ht="12.75">
      <c r="C367" s="401"/>
      <c r="G367" s="403"/>
      <c r="H367" s="402"/>
      <c r="I367" s="427"/>
      <c r="J367" s="2"/>
      <c r="K367" s="2"/>
      <c r="L367" s="2"/>
      <c r="M367" s="57"/>
      <c r="N367" s="2"/>
      <c r="O367" s="2"/>
      <c r="P367" s="3"/>
      <c r="Q367" s="3"/>
      <c r="R367" s="3"/>
    </row>
    <row r="368" spans="3:18" s="256" customFormat="1" ht="12.75">
      <c r="C368" s="401"/>
      <c r="G368" s="403"/>
      <c r="H368" s="402"/>
      <c r="I368" s="427"/>
      <c r="J368" s="2"/>
      <c r="K368" s="2"/>
      <c r="L368" s="2"/>
      <c r="M368" s="57"/>
      <c r="N368" s="2"/>
      <c r="O368" s="2"/>
      <c r="P368" s="3"/>
      <c r="Q368" s="3"/>
      <c r="R368" s="3"/>
    </row>
    <row r="369" spans="3:18" s="256" customFormat="1" ht="12.75">
      <c r="C369" s="401"/>
      <c r="G369" s="403"/>
      <c r="H369" s="402"/>
      <c r="I369" s="427"/>
      <c r="J369" s="2"/>
      <c r="K369" s="2"/>
      <c r="L369" s="2"/>
      <c r="M369" s="57"/>
      <c r="N369" s="2"/>
      <c r="O369" s="2"/>
      <c r="P369" s="3"/>
      <c r="Q369" s="3"/>
      <c r="R369" s="3"/>
    </row>
    <row r="370" spans="3:18" s="256" customFormat="1" ht="12.75">
      <c r="C370" s="401"/>
      <c r="G370" s="403"/>
      <c r="H370" s="402"/>
      <c r="I370" s="427"/>
      <c r="J370" s="2"/>
      <c r="K370" s="2"/>
      <c r="L370" s="2"/>
      <c r="M370" s="57"/>
      <c r="N370" s="2"/>
      <c r="O370" s="2"/>
      <c r="P370" s="3"/>
      <c r="Q370" s="3"/>
      <c r="R370" s="3"/>
    </row>
    <row r="371" spans="3:18" s="256" customFormat="1" ht="12.75">
      <c r="C371" s="401"/>
      <c r="G371" s="403"/>
      <c r="H371" s="402"/>
      <c r="I371" s="427"/>
      <c r="J371" s="2"/>
      <c r="K371" s="2"/>
      <c r="L371" s="2"/>
      <c r="M371" s="57"/>
      <c r="N371" s="2"/>
      <c r="O371" s="2"/>
      <c r="P371" s="3"/>
      <c r="Q371" s="3"/>
      <c r="R371" s="3"/>
    </row>
    <row r="372" spans="3:18" s="256" customFormat="1" ht="12.75">
      <c r="C372" s="401"/>
      <c r="G372" s="403"/>
      <c r="H372" s="402"/>
      <c r="I372" s="427"/>
      <c r="J372" s="2"/>
      <c r="K372" s="2"/>
      <c r="L372" s="2"/>
      <c r="M372" s="57"/>
      <c r="N372" s="2"/>
      <c r="O372" s="2"/>
      <c r="P372" s="3"/>
      <c r="Q372" s="3"/>
      <c r="R372" s="3"/>
    </row>
    <row r="373" spans="3:18" s="256" customFormat="1" ht="12.75">
      <c r="C373" s="401"/>
      <c r="G373" s="403"/>
      <c r="H373" s="402"/>
      <c r="I373" s="427"/>
      <c r="J373" s="2"/>
      <c r="K373" s="2"/>
      <c r="L373" s="2"/>
      <c r="M373" s="57"/>
      <c r="N373" s="2"/>
      <c r="O373" s="2"/>
      <c r="P373" s="3"/>
      <c r="Q373" s="3"/>
      <c r="R373" s="3"/>
    </row>
    <row r="374" spans="3:18" s="256" customFormat="1" ht="12.75">
      <c r="C374" s="401"/>
      <c r="G374" s="403"/>
      <c r="H374" s="402"/>
      <c r="I374" s="427"/>
      <c r="J374" s="2"/>
      <c r="K374" s="2"/>
      <c r="L374" s="2"/>
      <c r="M374" s="57"/>
      <c r="N374" s="2"/>
      <c r="O374" s="2"/>
      <c r="P374" s="3"/>
      <c r="Q374" s="3"/>
      <c r="R374" s="3"/>
    </row>
    <row r="375" spans="3:18" s="256" customFormat="1" ht="12.75">
      <c r="C375" s="401"/>
      <c r="G375" s="403"/>
      <c r="H375" s="402"/>
      <c r="I375" s="427"/>
      <c r="J375" s="2"/>
      <c r="K375" s="2"/>
      <c r="L375" s="2"/>
      <c r="M375" s="57"/>
      <c r="N375" s="2"/>
      <c r="O375" s="2"/>
      <c r="P375" s="3"/>
      <c r="Q375" s="3"/>
      <c r="R375" s="3"/>
    </row>
    <row r="376" spans="3:18" s="256" customFormat="1" ht="12.75">
      <c r="C376" s="401"/>
      <c r="G376" s="403"/>
      <c r="H376" s="402"/>
      <c r="I376" s="427"/>
      <c r="J376" s="2"/>
      <c r="K376" s="2"/>
      <c r="L376" s="2"/>
      <c r="M376" s="57"/>
      <c r="N376" s="2"/>
      <c r="O376" s="2"/>
      <c r="P376" s="3"/>
      <c r="Q376" s="3"/>
      <c r="R376" s="3"/>
    </row>
    <row r="377" spans="3:18" s="256" customFormat="1" ht="12.75">
      <c r="C377" s="401"/>
      <c r="G377" s="403"/>
      <c r="H377" s="402"/>
      <c r="I377" s="427"/>
      <c r="J377" s="2"/>
      <c r="K377" s="2"/>
      <c r="L377" s="2"/>
      <c r="M377" s="57"/>
      <c r="N377" s="2"/>
      <c r="O377" s="2"/>
      <c r="P377" s="3"/>
      <c r="Q377" s="3"/>
      <c r="R377" s="3"/>
    </row>
    <row r="378" spans="3:18" s="256" customFormat="1" ht="12.75">
      <c r="C378" s="401"/>
      <c r="G378" s="403"/>
      <c r="H378" s="402"/>
      <c r="I378" s="427"/>
      <c r="J378" s="2"/>
      <c r="K378" s="2"/>
      <c r="L378" s="2"/>
      <c r="M378" s="57"/>
      <c r="N378" s="2"/>
      <c r="O378" s="2"/>
      <c r="P378" s="3"/>
      <c r="Q378" s="3"/>
      <c r="R378" s="3"/>
    </row>
    <row r="379" spans="3:18" s="256" customFormat="1" ht="12.75">
      <c r="C379" s="401"/>
      <c r="G379" s="403"/>
      <c r="H379" s="402"/>
      <c r="I379" s="427"/>
      <c r="J379" s="2"/>
      <c r="K379" s="2"/>
      <c r="L379" s="2"/>
      <c r="M379" s="57"/>
      <c r="N379" s="2"/>
      <c r="O379" s="2"/>
      <c r="P379" s="3"/>
      <c r="Q379" s="3"/>
      <c r="R379" s="3"/>
    </row>
    <row r="380" spans="3:18" s="256" customFormat="1" ht="12.75">
      <c r="C380" s="401"/>
      <c r="G380" s="403"/>
      <c r="H380" s="402"/>
      <c r="I380" s="427"/>
      <c r="J380" s="2"/>
      <c r="K380" s="2"/>
      <c r="L380" s="2"/>
      <c r="M380" s="57"/>
      <c r="N380" s="2"/>
      <c r="O380" s="2"/>
      <c r="P380" s="3"/>
      <c r="Q380" s="3"/>
      <c r="R380" s="3"/>
    </row>
    <row r="381" spans="3:18" s="256" customFormat="1" ht="12.75">
      <c r="C381" s="401"/>
      <c r="G381" s="403"/>
      <c r="H381" s="402"/>
      <c r="I381" s="427"/>
      <c r="J381" s="2"/>
      <c r="K381" s="2"/>
      <c r="L381" s="2"/>
      <c r="M381" s="57"/>
      <c r="N381" s="2"/>
      <c r="O381" s="2"/>
      <c r="P381" s="3"/>
      <c r="Q381" s="3"/>
      <c r="R381" s="3"/>
    </row>
    <row r="382" spans="3:18" s="256" customFormat="1" ht="12.75">
      <c r="C382" s="401"/>
      <c r="G382" s="403"/>
      <c r="H382" s="402"/>
      <c r="I382" s="427"/>
      <c r="J382" s="2"/>
      <c r="K382" s="2"/>
      <c r="L382" s="2"/>
      <c r="M382" s="57"/>
      <c r="N382" s="2"/>
      <c r="O382" s="2"/>
      <c r="P382" s="3"/>
      <c r="Q382" s="3"/>
      <c r="R382" s="3"/>
    </row>
    <row r="383" spans="3:18" s="256" customFormat="1" ht="12.75">
      <c r="C383" s="401"/>
      <c r="G383" s="403"/>
      <c r="H383" s="402"/>
      <c r="I383" s="427"/>
      <c r="J383" s="2"/>
      <c r="K383" s="2"/>
      <c r="L383" s="2"/>
      <c r="M383" s="57"/>
      <c r="N383" s="2"/>
      <c r="O383" s="2"/>
      <c r="P383" s="3"/>
      <c r="Q383" s="3"/>
      <c r="R383" s="3"/>
    </row>
    <row r="384" spans="3:18" s="256" customFormat="1" ht="12.75">
      <c r="C384" s="401"/>
      <c r="G384" s="403"/>
      <c r="H384" s="402"/>
      <c r="I384" s="427"/>
      <c r="J384" s="2"/>
      <c r="K384" s="2"/>
      <c r="L384" s="2"/>
      <c r="M384" s="57"/>
      <c r="N384" s="2"/>
      <c r="O384" s="2"/>
      <c r="P384" s="3"/>
      <c r="Q384" s="3"/>
      <c r="R384" s="3"/>
    </row>
    <row r="385" spans="3:18" s="256" customFormat="1" ht="12.75">
      <c r="C385" s="401"/>
      <c r="G385" s="403"/>
      <c r="H385" s="402"/>
      <c r="I385" s="427"/>
      <c r="J385" s="2"/>
      <c r="K385" s="2"/>
      <c r="L385" s="2"/>
      <c r="M385" s="57"/>
      <c r="N385" s="2"/>
      <c r="O385" s="2"/>
      <c r="P385" s="3"/>
      <c r="Q385" s="3"/>
      <c r="R385" s="3"/>
    </row>
    <row r="386" spans="3:18" s="256" customFormat="1" ht="12.75">
      <c r="C386" s="401"/>
      <c r="G386" s="403"/>
      <c r="H386" s="402"/>
      <c r="I386" s="427"/>
      <c r="J386" s="2"/>
      <c r="K386" s="2"/>
      <c r="L386" s="2"/>
      <c r="M386" s="57"/>
      <c r="N386" s="2"/>
      <c r="O386" s="2"/>
      <c r="P386" s="3"/>
      <c r="Q386" s="3"/>
      <c r="R386" s="3"/>
    </row>
    <row r="387" spans="3:18" s="256" customFormat="1" ht="12.75">
      <c r="C387" s="401"/>
      <c r="G387" s="403"/>
      <c r="H387" s="402"/>
      <c r="I387" s="427"/>
      <c r="J387" s="2"/>
      <c r="K387" s="2"/>
      <c r="L387" s="2"/>
      <c r="M387" s="57"/>
      <c r="N387" s="2"/>
      <c r="O387" s="2"/>
      <c r="P387" s="3"/>
      <c r="Q387" s="3"/>
      <c r="R387" s="3"/>
    </row>
    <row r="388" spans="3:18" s="256" customFormat="1" ht="12.75">
      <c r="C388" s="401"/>
      <c r="G388" s="403"/>
      <c r="H388" s="402"/>
      <c r="I388" s="427"/>
      <c r="J388" s="2"/>
      <c r="K388" s="2"/>
      <c r="L388" s="2"/>
      <c r="M388" s="57"/>
      <c r="N388" s="2"/>
      <c r="O388" s="2"/>
      <c r="P388" s="3"/>
      <c r="Q388" s="3"/>
      <c r="R388" s="3"/>
    </row>
    <row r="389" spans="3:18" s="256" customFormat="1" ht="12.75">
      <c r="C389" s="401"/>
      <c r="G389" s="403"/>
      <c r="H389" s="402"/>
      <c r="I389" s="427"/>
      <c r="J389" s="2"/>
      <c r="K389" s="2"/>
      <c r="L389" s="2"/>
      <c r="M389" s="57"/>
      <c r="N389" s="2"/>
      <c r="O389" s="2"/>
      <c r="P389" s="3"/>
      <c r="Q389" s="3"/>
      <c r="R389" s="3"/>
    </row>
    <row r="390" spans="3:18" s="256" customFormat="1" ht="12.75">
      <c r="C390" s="401"/>
      <c r="G390" s="403"/>
      <c r="H390" s="402"/>
      <c r="I390" s="427"/>
      <c r="J390" s="2"/>
      <c r="K390" s="2"/>
      <c r="L390" s="2"/>
      <c r="M390" s="57"/>
      <c r="N390" s="2"/>
      <c r="O390" s="2"/>
      <c r="P390" s="3"/>
      <c r="Q390" s="3"/>
      <c r="R390" s="3"/>
    </row>
    <row r="391" spans="3:18" s="256" customFormat="1" ht="12.75">
      <c r="C391" s="401"/>
      <c r="G391" s="403"/>
      <c r="H391" s="402"/>
      <c r="I391" s="427"/>
      <c r="J391" s="2"/>
      <c r="K391" s="2"/>
      <c r="L391" s="2"/>
      <c r="M391" s="57"/>
      <c r="N391" s="2"/>
      <c r="O391" s="2"/>
      <c r="P391" s="3"/>
      <c r="Q391" s="3"/>
      <c r="R391" s="3"/>
    </row>
    <row r="392" spans="3:18" s="256" customFormat="1" ht="12.75">
      <c r="C392" s="401"/>
      <c r="G392" s="403"/>
      <c r="H392" s="402"/>
      <c r="I392" s="427"/>
      <c r="J392" s="2"/>
      <c r="K392" s="2"/>
      <c r="L392" s="2"/>
      <c r="M392" s="57"/>
      <c r="N392" s="2"/>
      <c r="O392" s="2"/>
      <c r="P392" s="3"/>
      <c r="Q392" s="3"/>
      <c r="R392" s="3"/>
    </row>
    <row r="393" spans="3:18" s="256" customFormat="1" ht="12.75">
      <c r="C393" s="401"/>
      <c r="G393" s="403"/>
      <c r="H393" s="402"/>
      <c r="I393" s="427"/>
      <c r="J393" s="2"/>
      <c r="K393" s="2"/>
      <c r="L393" s="2"/>
      <c r="M393" s="57"/>
      <c r="N393" s="2"/>
      <c r="O393" s="2"/>
      <c r="P393" s="3"/>
      <c r="Q393" s="3"/>
      <c r="R393" s="3"/>
    </row>
    <row r="394" spans="3:18" s="256" customFormat="1" ht="12.75">
      <c r="C394" s="401"/>
      <c r="G394" s="403"/>
      <c r="H394" s="402"/>
      <c r="I394" s="427"/>
      <c r="J394" s="2"/>
      <c r="K394" s="2"/>
      <c r="L394" s="2"/>
      <c r="M394" s="57"/>
      <c r="N394" s="2"/>
      <c r="O394" s="2"/>
      <c r="P394" s="3"/>
      <c r="Q394" s="3"/>
      <c r="R394" s="3"/>
    </row>
    <row r="395" spans="3:18" s="256" customFormat="1" ht="12.75">
      <c r="C395" s="401"/>
      <c r="G395" s="403"/>
      <c r="H395" s="402"/>
      <c r="I395" s="427"/>
      <c r="J395" s="2"/>
      <c r="K395" s="2"/>
      <c r="L395" s="2"/>
      <c r="M395" s="57"/>
      <c r="N395" s="2"/>
      <c r="O395" s="2"/>
      <c r="P395" s="3"/>
      <c r="Q395" s="3"/>
      <c r="R395" s="3"/>
    </row>
    <row r="396" spans="3:18" s="256" customFormat="1" ht="12.75">
      <c r="C396" s="401"/>
      <c r="G396" s="403"/>
      <c r="H396" s="402"/>
      <c r="I396" s="427"/>
      <c r="J396" s="2"/>
      <c r="K396" s="2"/>
      <c r="L396" s="2"/>
      <c r="M396" s="57"/>
      <c r="N396" s="2"/>
      <c r="O396" s="2"/>
      <c r="P396" s="3"/>
      <c r="Q396" s="3"/>
      <c r="R396" s="3"/>
    </row>
    <row r="397" spans="3:18" s="256" customFormat="1" ht="12.75">
      <c r="C397" s="401"/>
      <c r="G397" s="403"/>
      <c r="H397" s="402"/>
      <c r="I397" s="427"/>
      <c r="J397" s="2"/>
      <c r="K397" s="2"/>
      <c r="L397" s="2"/>
      <c r="M397" s="57"/>
      <c r="N397" s="2"/>
      <c r="O397" s="2"/>
      <c r="P397" s="3"/>
      <c r="Q397" s="3"/>
      <c r="R397" s="3"/>
    </row>
    <row r="398" spans="3:18" s="256" customFormat="1" ht="12.75">
      <c r="C398" s="401"/>
      <c r="G398" s="403"/>
      <c r="H398" s="402"/>
      <c r="I398" s="427"/>
      <c r="J398" s="2"/>
      <c r="K398" s="2"/>
      <c r="L398" s="2"/>
      <c r="M398" s="57"/>
      <c r="N398" s="2"/>
      <c r="O398" s="2"/>
      <c r="P398" s="3"/>
      <c r="Q398" s="3"/>
      <c r="R398" s="3"/>
    </row>
    <row r="399" spans="3:18" s="256" customFormat="1" ht="12.75">
      <c r="C399" s="401"/>
      <c r="G399" s="403"/>
      <c r="H399" s="402"/>
      <c r="I399" s="427"/>
      <c r="J399" s="2"/>
      <c r="K399" s="2"/>
      <c r="L399" s="2"/>
      <c r="M399" s="57"/>
      <c r="N399" s="2"/>
      <c r="O399" s="2"/>
      <c r="P399" s="3"/>
      <c r="Q399" s="3"/>
      <c r="R399" s="3"/>
    </row>
    <row r="400" spans="3:18" s="256" customFormat="1" ht="12.75">
      <c r="C400" s="401"/>
      <c r="G400" s="403"/>
      <c r="H400" s="402"/>
      <c r="I400" s="427"/>
      <c r="J400" s="2"/>
      <c r="K400" s="2"/>
      <c r="L400" s="2"/>
      <c r="M400" s="57"/>
      <c r="N400" s="2"/>
      <c r="O400" s="2"/>
      <c r="P400" s="3"/>
      <c r="Q400" s="3"/>
      <c r="R400" s="3"/>
    </row>
    <row r="401" spans="3:18" s="256" customFormat="1" ht="12.75">
      <c r="C401" s="401"/>
      <c r="G401" s="403"/>
      <c r="H401" s="402"/>
      <c r="I401" s="427"/>
      <c r="J401" s="2"/>
      <c r="K401" s="2"/>
      <c r="L401" s="2"/>
      <c r="M401" s="57"/>
      <c r="N401" s="2"/>
      <c r="O401" s="2"/>
      <c r="P401" s="3"/>
      <c r="Q401" s="3"/>
      <c r="R401" s="3"/>
    </row>
    <row r="402" spans="3:18" s="256" customFormat="1" ht="12.75">
      <c r="C402" s="401"/>
      <c r="G402" s="403"/>
      <c r="H402" s="402"/>
      <c r="I402" s="427"/>
      <c r="J402" s="2"/>
      <c r="K402" s="2"/>
      <c r="L402" s="2"/>
      <c r="M402" s="57"/>
      <c r="N402" s="2"/>
      <c r="O402" s="2"/>
      <c r="P402" s="3"/>
      <c r="Q402" s="3"/>
      <c r="R402" s="3"/>
    </row>
    <row r="403" spans="3:18" s="256" customFormat="1" ht="12.75">
      <c r="C403" s="401"/>
      <c r="G403" s="403"/>
      <c r="H403" s="402"/>
      <c r="I403" s="427"/>
      <c r="J403" s="2"/>
      <c r="K403" s="2"/>
      <c r="L403" s="2"/>
      <c r="M403" s="57"/>
      <c r="N403" s="2"/>
      <c r="O403" s="2"/>
      <c r="P403" s="3"/>
      <c r="Q403" s="3"/>
      <c r="R403" s="3"/>
    </row>
    <row r="404" spans="3:18" s="256" customFormat="1" ht="12.75">
      <c r="C404" s="401"/>
      <c r="G404" s="403"/>
      <c r="H404" s="402"/>
      <c r="I404" s="427"/>
      <c r="J404" s="2"/>
      <c r="K404" s="2"/>
      <c r="L404" s="2"/>
      <c r="M404" s="57"/>
      <c r="N404" s="2"/>
      <c r="O404" s="2"/>
      <c r="P404" s="3"/>
      <c r="Q404" s="3"/>
      <c r="R404" s="3"/>
    </row>
    <row r="405" spans="3:18" s="256" customFormat="1" ht="12.75">
      <c r="C405" s="401"/>
      <c r="G405" s="403"/>
      <c r="H405" s="402"/>
      <c r="I405" s="427"/>
      <c r="J405" s="2"/>
      <c r="K405" s="2"/>
      <c r="L405" s="2"/>
      <c r="M405" s="57"/>
      <c r="N405" s="2"/>
      <c r="O405" s="2"/>
      <c r="P405" s="3"/>
      <c r="Q405" s="3"/>
      <c r="R405" s="3"/>
    </row>
    <row r="406" spans="3:18" s="256" customFormat="1" ht="12.75">
      <c r="C406" s="401"/>
      <c r="G406" s="403"/>
      <c r="H406" s="402"/>
      <c r="I406" s="427"/>
      <c r="J406" s="2"/>
      <c r="K406" s="2"/>
      <c r="L406" s="2"/>
      <c r="M406" s="57"/>
      <c r="N406" s="2"/>
      <c r="O406" s="2"/>
      <c r="P406" s="3"/>
      <c r="Q406" s="3"/>
      <c r="R406" s="3"/>
    </row>
    <row r="407" spans="3:18" s="256" customFormat="1" ht="12.75">
      <c r="C407" s="401"/>
      <c r="G407" s="403"/>
      <c r="H407" s="402"/>
      <c r="I407" s="427"/>
      <c r="J407" s="2"/>
      <c r="K407" s="2"/>
      <c r="L407" s="2"/>
      <c r="M407" s="57"/>
      <c r="N407" s="2"/>
      <c r="O407" s="2"/>
      <c r="P407" s="3"/>
      <c r="Q407" s="3"/>
      <c r="R407" s="3"/>
    </row>
    <row r="408" spans="3:18" s="256" customFormat="1" ht="12.75">
      <c r="C408" s="401"/>
      <c r="G408" s="403"/>
      <c r="H408" s="402"/>
      <c r="I408" s="427"/>
      <c r="J408" s="2"/>
      <c r="K408" s="2"/>
      <c r="L408" s="2"/>
      <c r="M408" s="57"/>
      <c r="N408" s="2"/>
      <c r="O408" s="2"/>
      <c r="P408" s="3"/>
      <c r="Q408" s="3"/>
      <c r="R408" s="3"/>
    </row>
    <row r="409" spans="3:18" s="256" customFormat="1" ht="12.75">
      <c r="C409" s="401"/>
      <c r="G409" s="403"/>
      <c r="H409" s="402"/>
      <c r="I409" s="427"/>
      <c r="J409" s="2"/>
      <c r="K409" s="2"/>
      <c r="L409" s="2"/>
      <c r="M409" s="57"/>
      <c r="N409" s="2"/>
      <c r="O409" s="2"/>
      <c r="P409" s="3"/>
      <c r="Q409" s="3"/>
      <c r="R409" s="3"/>
    </row>
    <row r="410" spans="3:18" s="256" customFormat="1" ht="12.75">
      <c r="C410" s="401"/>
      <c r="G410" s="403"/>
      <c r="H410" s="402"/>
      <c r="I410" s="427"/>
      <c r="J410" s="2"/>
      <c r="K410" s="2"/>
      <c r="L410" s="2"/>
      <c r="M410" s="57"/>
      <c r="N410" s="2"/>
      <c r="O410" s="2"/>
      <c r="P410" s="3"/>
      <c r="Q410" s="3"/>
      <c r="R410" s="3"/>
    </row>
    <row r="411" spans="3:18" s="256" customFormat="1" ht="12.75">
      <c r="C411" s="401"/>
      <c r="G411" s="403"/>
      <c r="H411" s="402"/>
      <c r="I411" s="427"/>
      <c r="J411" s="2"/>
      <c r="K411" s="2"/>
      <c r="L411" s="2"/>
      <c r="M411" s="57"/>
      <c r="N411" s="2"/>
      <c r="O411" s="2"/>
      <c r="P411" s="3"/>
      <c r="Q411" s="3"/>
      <c r="R411" s="3"/>
    </row>
    <row r="412" spans="3:18" s="256" customFormat="1" ht="12.75">
      <c r="C412" s="401"/>
      <c r="G412" s="403"/>
      <c r="H412" s="402"/>
      <c r="I412" s="427"/>
      <c r="J412" s="2"/>
      <c r="K412" s="2"/>
      <c r="L412" s="2"/>
      <c r="M412" s="57"/>
      <c r="N412" s="2"/>
      <c r="O412" s="2"/>
      <c r="P412" s="3"/>
      <c r="Q412" s="3"/>
      <c r="R412" s="3"/>
    </row>
    <row r="413" spans="3:18" s="256" customFormat="1" ht="12.75">
      <c r="C413" s="401"/>
      <c r="G413" s="403"/>
      <c r="H413" s="402"/>
      <c r="I413" s="427"/>
      <c r="J413" s="2"/>
      <c r="K413" s="2"/>
      <c r="L413" s="2"/>
      <c r="M413" s="57"/>
      <c r="N413" s="2"/>
      <c r="O413" s="2"/>
      <c r="P413" s="3"/>
      <c r="Q413" s="3"/>
      <c r="R413" s="3"/>
    </row>
    <row r="414" spans="3:18" s="256" customFormat="1" ht="12.75">
      <c r="C414" s="401"/>
      <c r="G414" s="403"/>
      <c r="H414" s="402"/>
      <c r="I414" s="427"/>
      <c r="J414" s="2"/>
      <c r="K414" s="2"/>
      <c r="L414" s="2"/>
      <c r="M414" s="57"/>
      <c r="N414" s="2"/>
      <c r="O414" s="2"/>
      <c r="P414" s="3"/>
      <c r="Q414" s="3"/>
      <c r="R414" s="3"/>
    </row>
    <row r="415" spans="3:18" s="256" customFormat="1" ht="12.75">
      <c r="C415" s="401"/>
      <c r="G415" s="403"/>
      <c r="H415" s="402"/>
      <c r="I415" s="427"/>
      <c r="J415" s="2"/>
      <c r="K415" s="2"/>
      <c r="L415" s="2"/>
      <c r="M415" s="57"/>
      <c r="N415" s="2"/>
      <c r="O415" s="2"/>
      <c r="P415" s="3"/>
      <c r="Q415" s="3"/>
      <c r="R415" s="3"/>
    </row>
    <row r="416" spans="3:18" s="256" customFormat="1" ht="12.75">
      <c r="C416" s="401"/>
      <c r="G416" s="403"/>
      <c r="H416" s="402"/>
      <c r="I416" s="427"/>
      <c r="J416" s="2"/>
      <c r="K416" s="2"/>
      <c r="L416" s="2"/>
      <c r="M416" s="57"/>
      <c r="N416" s="2"/>
      <c r="O416" s="2"/>
      <c r="P416" s="3"/>
      <c r="Q416" s="3"/>
      <c r="R416" s="3"/>
    </row>
    <row r="417" spans="3:18" s="256" customFormat="1" ht="12.75">
      <c r="C417" s="401"/>
      <c r="G417" s="403"/>
      <c r="H417" s="402"/>
      <c r="I417" s="427"/>
      <c r="J417" s="2"/>
      <c r="K417" s="2"/>
      <c r="L417" s="2"/>
      <c r="M417" s="57"/>
      <c r="N417" s="2"/>
      <c r="O417" s="2"/>
      <c r="P417" s="3"/>
      <c r="Q417" s="3"/>
      <c r="R417" s="3"/>
    </row>
    <row r="418" spans="3:18" s="256" customFormat="1" ht="12.75">
      <c r="C418" s="401"/>
      <c r="G418" s="403"/>
      <c r="H418" s="402"/>
      <c r="I418" s="427"/>
      <c r="J418" s="2"/>
      <c r="K418" s="2"/>
      <c r="L418" s="2"/>
      <c r="M418" s="57"/>
      <c r="N418" s="2"/>
      <c r="O418" s="2"/>
      <c r="P418" s="3"/>
      <c r="Q418" s="3"/>
      <c r="R418" s="3"/>
    </row>
    <row r="419" spans="3:18" s="256" customFormat="1" ht="12.75">
      <c r="C419" s="401"/>
      <c r="G419" s="403"/>
      <c r="H419" s="402"/>
      <c r="I419" s="427"/>
      <c r="J419" s="2"/>
      <c r="K419" s="2"/>
      <c r="L419" s="2"/>
      <c r="M419" s="57"/>
      <c r="N419" s="2"/>
      <c r="O419" s="2"/>
      <c r="P419" s="3"/>
      <c r="Q419" s="3"/>
      <c r="R419" s="3"/>
    </row>
    <row r="420" spans="3:18" s="256" customFormat="1" ht="12.75">
      <c r="C420" s="401"/>
      <c r="G420" s="403"/>
      <c r="H420" s="402"/>
      <c r="I420" s="427"/>
      <c r="J420" s="2"/>
      <c r="K420" s="2"/>
      <c r="L420" s="2"/>
      <c r="M420" s="57"/>
      <c r="N420" s="2"/>
      <c r="O420" s="2"/>
      <c r="P420" s="3"/>
      <c r="Q420" s="3"/>
      <c r="R420" s="3"/>
    </row>
    <row r="421" spans="3:18" s="256" customFormat="1" ht="12.75">
      <c r="C421" s="401"/>
      <c r="G421" s="403"/>
      <c r="H421" s="402"/>
      <c r="I421" s="427"/>
      <c r="J421" s="2"/>
      <c r="K421" s="2"/>
      <c r="L421" s="2"/>
      <c r="M421" s="57"/>
      <c r="N421" s="2"/>
      <c r="O421" s="2"/>
      <c r="P421" s="3"/>
      <c r="Q421" s="3"/>
      <c r="R421" s="3"/>
    </row>
    <row r="422" spans="3:18" s="256" customFormat="1" ht="12.75">
      <c r="C422" s="401"/>
      <c r="G422" s="403"/>
      <c r="H422" s="402"/>
      <c r="I422" s="427"/>
      <c r="J422" s="2"/>
      <c r="K422" s="2"/>
      <c r="L422" s="2"/>
      <c r="M422" s="57"/>
      <c r="N422" s="2"/>
      <c r="O422" s="2"/>
      <c r="P422" s="3"/>
      <c r="Q422" s="3"/>
      <c r="R422" s="3"/>
    </row>
    <row r="423" spans="3:18" s="256" customFormat="1" ht="12.75">
      <c r="C423" s="401"/>
      <c r="G423" s="403"/>
      <c r="H423" s="402"/>
      <c r="I423" s="427"/>
      <c r="J423" s="2"/>
      <c r="K423" s="2"/>
      <c r="L423" s="2"/>
      <c r="M423" s="57"/>
      <c r="N423" s="2"/>
      <c r="O423" s="2"/>
      <c r="P423" s="3"/>
      <c r="Q423" s="3"/>
      <c r="R423" s="3"/>
    </row>
    <row r="424" spans="3:18" s="256" customFormat="1" ht="12.75">
      <c r="C424" s="401"/>
      <c r="G424" s="403"/>
      <c r="H424" s="402"/>
      <c r="I424" s="427"/>
      <c r="J424" s="2"/>
      <c r="K424" s="2"/>
      <c r="L424" s="2"/>
      <c r="M424" s="57"/>
      <c r="N424" s="2"/>
      <c r="O424" s="2"/>
      <c r="P424" s="3"/>
      <c r="Q424" s="3"/>
      <c r="R424" s="3"/>
    </row>
    <row r="425" spans="3:18" s="256" customFormat="1" ht="12.75">
      <c r="C425" s="401"/>
      <c r="G425" s="403"/>
      <c r="H425" s="402"/>
      <c r="I425" s="427"/>
      <c r="J425" s="2"/>
      <c r="K425" s="2"/>
      <c r="L425" s="2"/>
      <c r="M425" s="57"/>
      <c r="N425" s="2"/>
      <c r="O425" s="2"/>
      <c r="P425" s="3"/>
      <c r="Q425" s="3"/>
      <c r="R425" s="3"/>
    </row>
    <row r="426" spans="3:18" s="256" customFormat="1" ht="12.75">
      <c r="C426" s="401"/>
      <c r="G426" s="403"/>
      <c r="H426" s="402"/>
      <c r="I426" s="427"/>
      <c r="J426" s="2"/>
      <c r="K426" s="2"/>
      <c r="L426" s="2"/>
      <c r="M426" s="57"/>
      <c r="N426" s="2"/>
      <c r="O426" s="2"/>
      <c r="P426" s="3"/>
      <c r="Q426" s="3"/>
      <c r="R426" s="3"/>
    </row>
    <row r="427" spans="3:18" s="256" customFormat="1" ht="12.75">
      <c r="C427" s="401"/>
      <c r="G427" s="403"/>
      <c r="H427" s="402"/>
      <c r="I427" s="427"/>
      <c r="J427" s="2"/>
      <c r="K427" s="2"/>
      <c r="L427" s="2"/>
      <c r="M427" s="57"/>
      <c r="N427" s="2"/>
      <c r="O427" s="2"/>
      <c r="P427" s="3"/>
      <c r="Q427" s="3"/>
      <c r="R427" s="3"/>
    </row>
    <row r="428" spans="3:18" s="256" customFormat="1" ht="12.75">
      <c r="C428" s="401"/>
      <c r="G428" s="403"/>
      <c r="H428" s="402"/>
      <c r="I428" s="427"/>
      <c r="J428" s="2"/>
      <c r="K428" s="2"/>
      <c r="L428" s="2"/>
      <c r="M428" s="57"/>
      <c r="N428" s="2"/>
      <c r="O428" s="2"/>
      <c r="P428" s="3"/>
      <c r="Q428" s="3"/>
      <c r="R428" s="3"/>
    </row>
    <row r="429" spans="3:18" s="256" customFormat="1" ht="12.75">
      <c r="C429" s="401"/>
      <c r="G429" s="403"/>
      <c r="H429" s="402"/>
      <c r="I429" s="427"/>
      <c r="J429" s="2"/>
      <c r="K429" s="2"/>
      <c r="L429" s="2"/>
      <c r="M429" s="57"/>
      <c r="N429" s="2"/>
      <c r="O429" s="2"/>
      <c r="P429" s="3"/>
      <c r="Q429" s="3"/>
      <c r="R429" s="3"/>
    </row>
    <row r="430" spans="3:18" s="256" customFormat="1" ht="12.75">
      <c r="C430" s="401"/>
      <c r="G430" s="403"/>
      <c r="H430" s="402"/>
      <c r="I430" s="427"/>
      <c r="J430" s="2"/>
      <c r="K430" s="2"/>
      <c r="L430" s="2"/>
      <c r="M430" s="57"/>
      <c r="N430" s="2"/>
      <c r="O430" s="2"/>
      <c r="P430" s="3"/>
      <c r="Q430" s="3"/>
      <c r="R430" s="3"/>
    </row>
    <row r="431" spans="3:18" s="256" customFormat="1" ht="12.75">
      <c r="C431" s="401"/>
      <c r="G431" s="403"/>
      <c r="H431" s="402"/>
      <c r="I431" s="427"/>
      <c r="J431" s="2"/>
      <c r="K431" s="2"/>
      <c r="L431" s="2"/>
      <c r="M431" s="57"/>
      <c r="N431" s="2"/>
      <c r="O431" s="2"/>
      <c r="P431" s="3"/>
      <c r="Q431" s="3"/>
      <c r="R431" s="3"/>
    </row>
    <row r="432" spans="3:18" s="256" customFormat="1" ht="12.75">
      <c r="C432" s="401"/>
      <c r="G432" s="403"/>
      <c r="H432" s="402"/>
      <c r="I432" s="427"/>
      <c r="J432" s="2"/>
      <c r="K432" s="2"/>
      <c r="L432" s="2"/>
      <c r="M432" s="57"/>
      <c r="N432" s="2"/>
      <c r="O432" s="2"/>
      <c r="P432" s="3"/>
      <c r="Q432" s="3"/>
      <c r="R432" s="3"/>
    </row>
    <row r="433" spans="3:18" s="256" customFormat="1" ht="12.75">
      <c r="C433" s="401"/>
      <c r="G433" s="403"/>
      <c r="H433" s="402"/>
      <c r="I433" s="427"/>
      <c r="J433" s="2"/>
      <c r="K433" s="2"/>
      <c r="L433" s="2"/>
      <c r="M433" s="57"/>
      <c r="N433" s="2"/>
      <c r="O433" s="2"/>
      <c r="P433" s="3"/>
      <c r="Q433" s="3"/>
      <c r="R433" s="3"/>
    </row>
    <row r="434" spans="3:18" s="256" customFormat="1" ht="12.75">
      <c r="C434" s="401"/>
      <c r="G434" s="403"/>
      <c r="H434" s="402"/>
      <c r="I434" s="427"/>
      <c r="J434" s="2"/>
      <c r="K434" s="2"/>
      <c r="L434" s="2"/>
      <c r="M434" s="57"/>
      <c r="N434" s="2"/>
      <c r="O434" s="2"/>
      <c r="P434" s="3"/>
      <c r="Q434" s="3"/>
      <c r="R434" s="3"/>
    </row>
    <row r="435" spans="3:18" s="256" customFormat="1" ht="12.75">
      <c r="C435" s="401"/>
      <c r="G435" s="403"/>
      <c r="H435" s="402"/>
      <c r="I435" s="427"/>
      <c r="J435" s="2"/>
      <c r="K435" s="2"/>
      <c r="L435" s="2"/>
      <c r="M435" s="57"/>
      <c r="N435" s="2"/>
      <c r="O435" s="2"/>
      <c r="P435" s="3"/>
      <c r="Q435" s="3"/>
      <c r="R435" s="3"/>
    </row>
    <row r="436" spans="3:18" s="256" customFormat="1" ht="12.75">
      <c r="C436" s="401"/>
      <c r="G436" s="403"/>
      <c r="H436" s="402"/>
      <c r="I436" s="427"/>
      <c r="J436" s="2"/>
      <c r="K436" s="2"/>
      <c r="L436" s="2"/>
      <c r="M436" s="57"/>
      <c r="N436" s="2"/>
      <c r="O436" s="2"/>
      <c r="P436" s="3"/>
      <c r="Q436" s="3"/>
      <c r="R436" s="3"/>
    </row>
    <row r="437" spans="3:18" s="256" customFormat="1" ht="12.75">
      <c r="C437" s="401"/>
      <c r="G437" s="403"/>
      <c r="H437" s="402"/>
      <c r="I437" s="427"/>
      <c r="J437" s="2"/>
      <c r="K437" s="2"/>
      <c r="L437" s="2"/>
      <c r="M437" s="57"/>
      <c r="N437" s="2"/>
      <c r="O437" s="2"/>
      <c r="P437" s="3"/>
      <c r="Q437" s="3"/>
      <c r="R437" s="3"/>
    </row>
    <row r="438" spans="3:18" s="256" customFormat="1" ht="12.75">
      <c r="C438" s="401"/>
      <c r="G438" s="403"/>
      <c r="H438" s="402"/>
      <c r="I438" s="427"/>
      <c r="J438" s="2"/>
      <c r="K438" s="2"/>
      <c r="L438" s="2"/>
      <c r="M438" s="57"/>
      <c r="N438" s="2"/>
      <c r="O438" s="2"/>
      <c r="P438" s="3"/>
      <c r="Q438" s="3"/>
      <c r="R438" s="3"/>
    </row>
    <row r="439" spans="3:18" s="256" customFormat="1" ht="12.75">
      <c r="C439" s="401"/>
      <c r="G439" s="403"/>
      <c r="H439" s="402"/>
      <c r="I439" s="427"/>
      <c r="J439" s="2"/>
      <c r="K439" s="2"/>
      <c r="L439" s="2"/>
      <c r="M439" s="57"/>
      <c r="N439" s="2"/>
      <c r="O439" s="2"/>
      <c r="P439" s="3"/>
      <c r="Q439" s="3"/>
      <c r="R439" s="3"/>
    </row>
    <row r="440" spans="3:18" s="256" customFormat="1" ht="12.75">
      <c r="C440" s="401"/>
      <c r="G440" s="403"/>
      <c r="H440" s="402"/>
      <c r="I440" s="427"/>
      <c r="J440" s="2"/>
      <c r="K440" s="2"/>
      <c r="L440" s="2"/>
      <c r="M440" s="57"/>
      <c r="N440" s="2"/>
      <c r="O440" s="2"/>
      <c r="P440" s="3"/>
      <c r="Q440" s="3"/>
      <c r="R440" s="3"/>
    </row>
    <row r="441" spans="3:18" s="256" customFormat="1" ht="12.75">
      <c r="C441" s="401"/>
      <c r="G441" s="403"/>
      <c r="H441" s="402"/>
      <c r="I441" s="427"/>
      <c r="J441" s="2"/>
      <c r="K441" s="2"/>
      <c r="L441" s="2"/>
      <c r="M441" s="57"/>
      <c r="N441" s="2"/>
      <c r="O441" s="2"/>
      <c r="P441" s="3"/>
      <c r="Q441" s="3"/>
      <c r="R441" s="3"/>
    </row>
    <row r="442" spans="3:18" s="256" customFormat="1" ht="12.75">
      <c r="C442" s="401"/>
      <c r="G442" s="403"/>
      <c r="H442" s="402"/>
      <c r="I442" s="427"/>
      <c r="J442" s="2"/>
      <c r="K442" s="2"/>
      <c r="L442" s="2"/>
      <c r="M442" s="57"/>
      <c r="N442" s="2"/>
      <c r="O442" s="2"/>
      <c r="P442" s="3"/>
      <c r="Q442" s="3"/>
      <c r="R442" s="3"/>
    </row>
    <row r="443" spans="3:18" s="256" customFormat="1" ht="12.75">
      <c r="C443" s="401"/>
      <c r="G443" s="403"/>
      <c r="H443" s="402"/>
      <c r="I443" s="427"/>
      <c r="J443" s="2"/>
      <c r="K443" s="2"/>
      <c r="L443" s="2"/>
      <c r="M443" s="57"/>
      <c r="N443" s="2"/>
      <c r="O443" s="2"/>
      <c r="P443" s="3"/>
      <c r="Q443" s="3"/>
      <c r="R443" s="3"/>
    </row>
    <row r="444" spans="3:18" s="256" customFormat="1" ht="12.75">
      <c r="C444" s="401"/>
      <c r="G444" s="403"/>
      <c r="H444" s="402"/>
      <c r="I444" s="427"/>
      <c r="J444" s="2"/>
      <c r="K444" s="2"/>
      <c r="L444" s="2"/>
      <c r="M444" s="57"/>
      <c r="N444" s="2"/>
      <c r="O444" s="2"/>
      <c r="P444" s="3"/>
      <c r="Q444" s="3"/>
      <c r="R444" s="3"/>
    </row>
    <row r="445" spans="3:18" s="256" customFormat="1" ht="12.75">
      <c r="C445" s="401"/>
      <c r="G445" s="403"/>
      <c r="H445" s="402"/>
      <c r="I445" s="427"/>
      <c r="J445" s="2"/>
      <c r="K445" s="2"/>
      <c r="L445" s="2"/>
      <c r="M445" s="57"/>
      <c r="N445" s="2"/>
      <c r="O445" s="2"/>
      <c r="P445" s="3"/>
      <c r="Q445" s="3"/>
      <c r="R445" s="3"/>
    </row>
    <row r="446" spans="3:18" s="256" customFormat="1" ht="12.75">
      <c r="C446" s="401"/>
      <c r="G446" s="403"/>
      <c r="H446" s="402"/>
      <c r="I446" s="427"/>
      <c r="J446" s="2"/>
      <c r="K446" s="2"/>
      <c r="L446" s="2"/>
      <c r="M446" s="57"/>
      <c r="N446" s="2"/>
      <c r="O446" s="2"/>
      <c r="P446" s="3"/>
      <c r="Q446" s="3"/>
      <c r="R446" s="3"/>
    </row>
    <row r="447" spans="3:18" s="256" customFormat="1" ht="12.75">
      <c r="C447" s="401"/>
      <c r="G447" s="403"/>
      <c r="H447" s="402"/>
      <c r="I447" s="427"/>
      <c r="J447" s="2"/>
      <c r="K447" s="2"/>
      <c r="L447" s="2"/>
      <c r="M447" s="57"/>
      <c r="N447" s="2"/>
      <c r="O447" s="2"/>
      <c r="P447" s="3"/>
      <c r="Q447" s="3"/>
      <c r="R447" s="3"/>
    </row>
    <row r="448" spans="3:18" s="256" customFormat="1" ht="12.75">
      <c r="C448" s="401"/>
      <c r="G448" s="403"/>
      <c r="H448" s="402"/>
      <c r="I448" s="427"/>
      <c r="J448" s="2"/>
      <c r="K448" s="2"/>
      <c r="L448" s="2"/>
      <c r="M448" s="57"/>
      <c r="N448" s="2"/>
      <c r="O448" s="2"/>
      <c r="P448" s="3"/>
      <c r="Q448" s="3"/>
      <c r="R448" s="3"/>
    </row>
    <row r="449" spans="3:18" s="256" customFormat="1" ht="12.75">
      <c r="C449" s="401"/>
      <c r="G449" s="403"/>
      <c r="H449" s="402"/>
      <c r="I449" s="427"/>
      <c r="J449" s="2"/>
      <c r="K449" s="2"/>
      <c r="L449" s="2"/>
      <c r="M449" s="57"/>
      <c r="N449" s="2"/>
      <c r="O449" s="2"/>
      <c r="P449" s="3"/>
      <c r="Q449" s="3"/>
      <c r="R449" s="3"/>
    </row>
    <row r="450" spans="3:18" s="256" customFormat="1" ht="12.75">
      <c r="C450" s="401"/>
      <c r="G450" s="403"/>
      <c r="H450" s="402"/>
      <c r="I450" s="427"/>
      <c r="J450" s="2"/>
      <c r="K450" s="2"/>
      <c r="L450" s="2"/>
      <c r="M450" s="57"/>
      <c r="N450" s="2"/>
      <c r="O450" s="2"/>
      <c r="P450" s="3"/>
      <c r="Q450" s="3"/>
      <c r="R450" s="3"/>
    </row>
    <row r="451" spans="3:18" s="256" customFormat="1" ht="12.75">
      <c r="C451" s="401"/>
      <c r="G451" s="403"/>
      <c r="H451" s="402"/>
      <c r="I451" s="427"/>
      <c r="J451" s="2"/>
      <c r="K451" s="2"/>
      <c r="L451" s="2"/>
      <c r="M451" s="57"/>
      <c r="N451" s="2"/>
      <c r="O451" s="2"/>
      <c r="P451" s="3"/>
      <c r="Q451" s="3"/>
      <c r="R451" s="3"/>
    </row>
    <row r="452" spans="3:18" s="256" customFormat="1" ht="12.75">
      <c r="C452" s="401"/>
      <c r="G452" s="403"/>
      <c r="H452" s="402"/>
      <c r="I452" s="427"/>
      <c r="J452" s="2"/>
      <c r="K452" s="2"/>
      <c r="L452" s="2"/>
      <c r="M452" s="57"/>
      <c r="N452" s="2"/>
      <c r="O452" s="2"/>
      <c r="P452" s="3"/>
      <c r="Q452" s="3"/>
      <c r="R452" s="3"/>
    </row>
    <row r="453" spans="3:18" s="256" customFormat="1" ht="12.75">
      <c r="C453" s="401"/>
      <c r="G453" s="403"/>
      <c r="H453" s="402"/>
      <c r="I453" s="427"/>
      <c r="J453" s="2"/>
      <c r="K453" s="2"/>
      <c r="L453" s="2"/>
      <c r="M453" s="57"/>
      <c r="N453" s="2"/>
      <c r="O453" s="2"/>
      <c r="P453" s="3"/>
      <c r="Q453" s="3"/>
      <c r="R453" s="3"/>
    </row>
    <row r="454" spans="3:18" s="256" customFormat="1" ht="12.75">
      <c r="C454" s="401"/>
      <c r="G454" s="403"/>
      <c r="H454" s="402"/>
      <c r="I454" s="427"/>
      <c r="J454" s="2"/>
      <c r="K454" s="2"/>
      <c r="L454" s="2"/>
      <c r="M454" s="57"/>
      <c r="N454" s="2"/>
      <c r="O454" s="2"/>
      <c r="P454" s="3"/>
      <c r="Q454" s="3"/>
      <c r="R454" s="3"/>
    </row>
    <row r="455" spans="3:18" s="256" customFormat="1" ht="12.75">
      <c r="C455" s="401"/>
      <c r="G455" s="403"/>
      <c r="H455" s="402"/>
      <c r="I455" s="427"/>
      <c r="J455" s="2"/>
      <c r="K455" s="2"/>
      <c r="L455" s="2"/>
      <c r="M455" s="57"/>
      <c r="N455" s="2"/>
      <c r="O455" s="2"/>
      <c r="P455" s="3"/>
      <c r="Q455" s="3"/>
      <c r="R455" s="3"/>
    </row>
    <row r="456" spans="3:18" s="256" customFormat="1" ht="12.75">
      <c r="C456" s="401"/>
      <c r="G456" s="403"/>
      <c r="H456" s="402"/>
      <c r="I456" s="427"/>
      <c r="J456" s="2"/>
      <c r="K456" s="2"/>
      <c r="L456" s="2"/>
      <c r="M456" s="57"/>
      <c r="N456" s="2"/>
      <c r="O456" s="2"/>
      <c r="P456" s="3"/>
      <c r="Q456" s="3"/>
      <c r="R456" s="3"/>
    </row>
    <row r="457" spans="3:18" s="256" customFormat="1" ht="12.75">
      <c r="C457" s="401"/>
      <c r="G457" s="403"/>
      <c r="H457" s="402"/>
      <c r="I457" s="427"/>
      <c r="J457" s="2"/>
      <c r="K457" s="2"/>
      <c r="L457" s="2"/>
      <c r="M457" s="57"/>
      <c r="N457" s="2"/>
      <c r="O457" s="2"/>
      <c r="P457" s="3"/>
      <c r="Q457" s="3"/>
      <c r="R457" s="3"/>
    </row>
    <row r="458" spans="3:18" s="256" customFormat="1" ht="12.75">
      <c r="C458" s="401"/>
      <c r="G458" s="403"/>
      <c r="H458" s="402"/>
      <c r="I458" s="427"/>
      <c r="J458" s="2"/>
      <c r="K458" s="2"/>
      <c r="L458" s="2"/>
      <c r="M458" s="57"/>
      <c r="N458" s="2"/>
      <c r="O458" s="2"/>
      <c r="P458" s="3"/>
      <c r="Q458" s="3"/>
      <c r="R458" s="3"/>
    </row>
    <row r="459" spans="3:18" s="256" customFormat="1" ht="12.75">
      <c r="C459" s="401"/>
      <c r="G459" s="403"/>
      <c r="H459" s="402"/>
      <c r="I459" s="427"/>
      <c r="J459" s="2"/>
      <c r="K459" s="2"/>
      <c r="L459" s="2"/>
      <c r="M459" s="57"/>
      <c r="N459" s="2"/>
      <c r="O459" s="2"/>
      <c r="P459" s="3"/>
      <c r="Q459" s="3"/>
      <c r="R459" s="3"/>
    </row>
    <row r="460" spans="3:18" s="256" customFormat="1" ht="12.75">
      <c r="C460" s="401"/>
      <c r="G460" s="403"/>
      <c r="H460" s="402"/>
      <c r="I460" s="427"/>
      <c r="J460" s="2"/>
      <c r="K460" s="2"/>
      <c r="L460" s="2"/>
      <c r="M460" s="57"/>
      <c r="N460" s="2"/>
      <c r="O460" s="2"/>
      <c r="P460" s="3"/>
      <c r="Q460" s="3"/>
      <c r="R460" s="3"/>
    </row>
    <row r="461" spans="3:18" s="256" customFormat="1" ht="12.75">
      <c r="C461" s="401"/>
      <c r="G461" s="403"/>
      <c r="H461" s="402"/>
      <c r="I461" s="427"/>
      <c r="J461" s="2"/>
      <c r="K461" s="2"/>
      <c r="L461" s="2"/>
      <c r="M461" s="57"/>
      <c r="N461" s="2"/>
      <c r="O461" s="2"/>
      <c r="P461" s="3"/>
      <c r="Q461" s="3"/>
      <c r="R461" s="3"/>
    </row>
    <row r="462" spans="3:18" s="256" customFormat="1" ht="12.75">
      <c r="C462" s="401"/>
      <c r="G462" s="403"/>
      <c r="H462" s="402"/>
      <c r="I462" s="427"/>
      <c r="J462" s="2"/>
      <c r="K462" s="2"/>
      <c r="L462" s="2"/>
      <c r="M462" s="57"/>
      <c r="N462" s="2"/>
      <c r="O462" s="2"/>
      <c r="P462" s="3"/>
      <c r="Q462" s="3"/>
      <c r="R462" s="3"/>
    </row>
    <row r="463" spans="3:18" s="256" customFormat="1" ht="12.75">
      <c r="C463" s="401"/>
      <c r="G463" s="403"/>
      <c r="H463" s="402"/>
      <c r="I463" s="427"/>
      <c r="J463" s="2"/>
      <c r="K463" s="2"/>
      <c r="L463" s="2"/>
      <c r="M463" s="57"/>
      <c r="N463" s="2"/>
      <c r="O463" s="2"/>
      <c r="P463" s="3"/>
      <c r="Q463" s="3"/>
      <c r="R463" s="3"/>
    </row>
    <row r="464" spans="3:18" s="256" customFormat="1" ht="12.75">
      <c r="C464" s="401"/>
      <c r="G464" s="403"/>
      <c r="H464" s="402"/>
      <c r="I464" s="427"/>
      <c r="J464" s="2"/>
      <c r="K464" s="2"/>
      <c r="L464" s="2"/>
      <c r="M464" s="57"/>
      <c r="N464" s="2"/>
      <c r="O464" s="2"/>
      <c r="P464" s="3"/>
      <c r="Q464" s="3"/>
      <c r="R464" s="3"/>
    </row>
    <row r="465" spans="3:18" s="256" customFormat="1" ht="12.75">
      <c r="C465" s="401"/>
      <c r="G465" s="403"/>
      <c r="H465" s="402"/>
      <c r="I465" s="427"/>
      <c r="J465" s="2"/>
      <c r="K465" s="2"/>
      <c r="L465" s="2"/>
      <c r="M465" s="57"/>
      <c r="N465" s="2"/>
      <c r="O465" s="2"/>
      <c r="P465" s="3"/>
      <c r="Q465" s="3"/>
      <c r="R465" s="3"/>
    </row>
    <row r="466" spans="3:18" s="256" customFormat="1" ht="12.75">
      <c r="C466" s="401"/>
      <c r="G466" s="403"/>
      <c r="H466" s="402"/>
      <c r="I466" s="427"/>
      <c r="J466" s="2"/>
      <c r="K466" s="2"/>
      <c r="L466" s="2"/>
      <c r="M466" s="57"/>
      <c r="N466" s="2"/>
      <c r="O466" s="2"/>
      <c r="P466" s="3"/>
      <c r="Q466" s="3"/>
      <c r="R466" s="3"/>
    </row>
    <row r="467" spans="3:18" s="256" customFormat="1" ht="12.75">
      <c r="C467" s="401"/>
      <c r="G467" s="403"/>
      <c r="H467" s="402"/>
      <c r="I467" s="427"/>
      <c r="J467" s="2"/>
      <c r="K467" s="2"/>
      <c r="L467" s="2"/>
      <c r="M467" s="57"/>
      <c r="N467" s="2"/>
      <c r="O467" s="2"/>
      <c r="P467" s="3"/>
      <c r="Q467" s="3"/>
      <c r="R467" s="3"/>
    </row>
    <row r="468" spans="3:18" s="256" customFormat="1" ht="12.75">
      <c r="C468" s="401"/>
      <c r="G468" s="403"/>
      <c r="H468" s="402"/>
      <c r="I468" s="427"/>
      <c r="J468" s="2"/>
      <c r="K468" s="2"/>
      <c r="L468" s="2"/>
      <c r="M468" s="57"/>
      <c r="N468" s="2"/>
      <c r="O468" s="2"/>
      <c r="P468" s="3"/>
      <c r="Q468" s="3"/>
      <c r="R468" s="3"/>
    </row>
    <row r="469" spans="3:18" s="256" customFormat="1" ht="12.75">
      <c r="C469" s="401"/>
      <c r="G469" s="403"/>
      <c r="H469" s="402"/>
      <c r="I469" s="427"/>
      <c r="J469" s="2"/>
      <c r="K469" s="2"/>
      <c r="L469" s="2"/>
      <c r="M469" s="57"/>
      <c r="N469" s="2"/>
      <c r="O469" s="2"/>
      <c r="P469" s="3"/>
      <c r="Q469" s="3"/>
      <c r="R469" s="3"/>
    </row>
    <row r="470" spans="3:18" s="256" customFormat="1" ht="12.75">
      <c r="C470" s="401"/>
      <c r="G470" s="403"/>
      <c r="H470" s="402"/>
      <c r="I470" s="427"/>
      <c r="J470" s="2"/>
      <c r="K470" s="2"/>
      <c r="L470" s="2"/>
      <c r="M470" s="57"/>
      <c r="N470" s="2"/>
      <c r="O470" s="2"/>
      <c r="P470" s="3"/>
      <c r="Q470" s="3"/>
      <c r="R470" s="3"/>
    </row>
    <row r="471" spans="3:18" s="256" customFormat="1" ht="12.75">
      <c r="C471" s="401"/>
      <c r="G471" s="403"/>
      <c r="H471" s="402"/>
      <c r="I471" s="427"/>
      <c r="J471" s="2"/>
      <c r="K471" s="2"/>
      <c r="L471" s="2"/>
      <c r="M471" s="57"/>
      <c r="N471" s="2"/>
      <c r="O471" s="2"/>
      <c r="P471" s="3"/>
      <c r="Q471" s="3"/>
      <c r="R471" s="3"/>
    </row>
    <row r="472" spans="3:18" s="256" customFormat="1" ht="12.75">
      <c r="C472" s="401"/>
      <c r="G472" s="403"/>
      <c r="H472" s="402"/>
      <c r="I472" s="427"/>
      <c r="J472" s="2"/>
      <c r="K472" s="2"/>
      <c r="L472" s="2"/>
      <c r="M472" s="57"/>
      <c r="N472" s="2"/>
      <c r="O472" s="2"/>
      <c r="P472" s="3"/>
      <c r="Q472" s="3"/>
      <c r="R472" s="3"/>
    </row>
    <row r="473" spans="3:18" s="256" customFormat="1" ht="12.75">
      <c r="C473" s="401"/>
      <c r="G473" s="403"/>
      <c r="H473" s="402"/>
      <c r="I473" s="427"/>
      <c r="J473" s="2"/>
      <c r="K473" s="2"/>
      <c r="L473" s="2"/>
      <c r="M473" s="57"/>
      <c r="N473" s="2"/>
      <c r="O473" s="2"/>
      <c r="P473" s="3"/>
      <c r="Q473" s="3"/>
      <c r="R473" s="3"/>
    </row>
    <row r="474" spans="3:18" s="256" customFormat="1" ht="12.75">
      <c r="C474" s="401"/>
      <c r="G474" s="403"/>
      <c r="H474" s="402"/>
      <c r="I474" s="427"/>
      <c r="J474" s="2"/>
      <c r="K474" s="2"/>
      <c r="L474" s="2"/>
      <c r="M474" s="57"/>
      <c r="N474" s="2"/>
      <c r="O474" s="2"/>
      <c r="P474" s="3"/>
      <c r="Q474" s="3"/>
      <c r="R474" s="3"/>
    </row>
    <row r="475" spans="3:18" s="256" customFormat="1" ht="12.75">
      <c r="C475" s="401"/>
      <c r="G475" s="403"/>
      <c r="H475" s="402"/>
      <c r="I475" s="427"/>
      <c r="J475" s="2"/>
      <c r="K475" s="2"/>
      <c r="L475" s="2"/>
      <c r="M475" s="57"/>
      <c r="N475" s="2"/>
      <c r="O475" s="2"/>
      <c r="P475" s="3"/>
      <c r="Q475" s="3"/>
      <c r="R475" s="3"/>
    </row>
    <row r="476" spans="3:18" s="256" customFormat="1" ht="12.75">
      <c r="C476" s="401"/>
      <c r="G476" s="403"/>
      <c r="H476" s="402"/>
      <c r="I476" s="427"/>
      <c r="J476" s="2"/>
      <c r="K476" s="2"/>
      <c r="L476" s="2"/>
      <c r="M476" s="57"/>
      <c r="N476" s="2"/>
      <c r="O476" s="2"/>
      <c r="P476" s="3"/>
      <c r="Q476" s="3"/>
      <c r="R476" s="3"/>
    </row>
    <row r="477" spans="3:18" s="256" customFormat="1" ht="12.75">
      <c r="C477" s="401"/>
      <c r="G477" s="403"/>
      <c r="H477" s="402"/>
      <c r="I477" s="427"/>
      <c r="J477" s="2"/>
      <c r="K477" s="2"/>
      <c r="L477" s="2"/>
      <c r="M477" s="57"/>
      <c r="N477" s="2"/>
      <c r="O477" s="2"/>
      <c r="P477" s="3"/>
      <c r="Q477" s="3"/>
      <c r="R477" s="3"/>
    </row>
    <row r="478" spans="3:18" s="256" customFormat="1" ht="12.75">
      <c r="C478" s="401"/>
      <c r="G478" s="403"/>
      <c r="H478" s="402"/>
      <c r="I478" s="427"/>
      <c r="J478" s="2"/>
      <c r="K478" s="2"/>
      <c r="L478" s="2"/>
      <c r="M478" s="57"/>
      <c r="N478" s="2"/>
      <c r="O478" s="2"/>
      <c r="P478" s="3"/>
      <c r="Q478" s="3"/>
      <c r="R478" s="3"/>
    </row>
    <row r="479" spans="3:18" s="256" customFormat="1" ht="12.75">
      <c r="C479" s="401"/>
      <c r="G479" s="403"/>
      <c r="H479" s="402"/>
      <c r="I479" s="427"/>
      <c r="J479" s="2"/>
      <c r="K479" s="2"/>
      <c r="L479" s="2"/>
      <c r="M479" s="57"/>
      <c r="N479" s="2"/>
      <c r="O479" s="2"/>
      <c r="P479" s="3"/>
      <c r="Q479" s="3"/>
      <c r="R479" s="3"/>
    </row>
    <row r="480" spans="3:18" s="256" customFormat="1" ht="12.75">
      <c r="C480" s="401"/>
      <c r="G480" s="403"/>
      <c r="H480" s="402"/>
      <c r="I480" s="427"/>
      <c r="J480" s="2"/>
      <c r="K480" s="2"/>
      <c r="L480" s="2"/>
      <c r="M480" s="57"/>
      <c r="N480" s="2"/>
      <c r="O480" s="2"/>
      <c r="P480" s="3"/>
      <c r="Q480" s="3"/>
      <c r="R480" s="3"/>
    </row>
    <row r="481" spans="3:18" s="256" customFormat="1" ht="12.75">
      <c r="C481" s="401"/>
      <c r="G481" s="403"/>
      <c r="H481" s="402"/>
      <c r="I481" s="427"/>
      <c r="J481" s="2"/>
      <c r="K481" s="2"/>
      <c r="L481" s="2"/>
      <c r="M481" s="57"/>
      <c r="N481" s="2"/>
      <c r="O481" s="2"/>
      <c r="P481" s="3"/>
      <c r="Q481" s="3"/>
      <c r="R481" s="3"/>
    </row>
    <row r="482" spans="3:18" s="256" customFormat="1" ht="12.75">
      <c r="C482" s="401"/>
      <c r="G482" s="403"/>
      <c r="H482" s="402"/>
      <c r="I482" s="427"/>
      <c r="J482" s="2"/>
      <c r="K482" s="2"/>
      <c r="L482" s="2"/>
      <c r="M482" s="57"/>
      <c r="N482" s="2"/>
      <c r="O482" s="2"/>
      <c r="P482" s="3"/>
      <c r="Q482" s="3"/>
      <c r="R482" s="3"/>
    </row>
    <row r="483" spans="3:18" s="256" customFormat="1" ht="12.75">
      <c r="C483" s="401"/>
      <c r="G483" s="403"/>
      <c r="H483" s="402"/>
      <c r="I483" s="427"/>
      <c r="J483" s="2"/>
      <c r="K483" s="2"/>
      <c r="L483" s="2"/>
      <c r="M483" s="57"/>
      <c r="N483" s="2"/>
      <c r="O483" s="2"/>
      <c r="P483" s="3"/>
      <c r="Q483" s="3"/>
      <c r="R483" s="3"/>
    </row>
    <row r="484" spans="3:18" s="256" customFormat="1" ht="12.75">
      <c r="C484" s="401"/>
      <c r="G484" s="403"/>
      <c r="H484" s="402"/>
      <c r="I484" s="427"/>
      <c r="J484" s="2"/>
      <c r="K484" s="2"/>
      <c r="L484" s="2"/>
      <c r="M484" s="57"/>
      <c r="N484" s="2"/>
      <c r="O484" s="2"/>
      <c r="P484" s="3"/>
      <c r="Q484" s="3"/>
      <c r="R484" s="3"/>
    </row>
    <row r="485" spans="3:18" s="256" customFormat="1" ht="12.75">
      <c r="C485" s="401"/>
      <c r="G485" s="403"/>
      <c r="H485" s="402"/>
      <c r="I485" s="427"/>
      <c r="J485" s="2"/>
      <c r="K485" s="2"/>
      <c r="L485" s="2"/>
      <c r="M485" s="57"/>
      <c r="N485" s="2"/>
      <c r="O485" s="2"/>
      <c r="P485" s="3"/>
      <c r="Q485" s="3"/>
      <c r="R485" s="3"/>
    </row>
    <row r="486" spans="3:18" s="256" customFormat="1" ht="12.75">
      <c r="C486" s="401"/>
      <c r="G486" s="403"/>
      <c r="H486" s="402"/>
      <c r="I486" s="427"/>
      <c r="J486" s="2"/>
      <c r="K486" s="2"/>
      <c r="L486" s="2"/>
      <c r="M486" s="57"/>
      <c r="N486" s="2"/>
      <c r="O486" s="2"/>
      <c r="P486" s="3"/>
      <c r="Q486" s="3"/>
      <c r="R486" s="3"/>
    </row>
    <row r="487" spans="3:18" s="256" customFormat="1" ht="12.75">
      <c r="C487" s="401"/>
      <c r="G487" s="403"/>
      <c r="H487" s="402"/>
      <c r="I487" s="427"/>
      <c r="J487" s="2"/>
      <c r="K487" s="2"/>
      <c r="L487" s="2"/>
      <c r="M487" s="57"/>
      <c r="N487" s="2"/>
      <c r="O487" s="2"/>
      <c r="P487" s="3"/>
      <c r="Q487" s="3"/>
      <c r="R487" s="3"/>
    </row>
    <row r="488" spans="3:18" s="256" customFormat="1" ht="12.75">
      <c r="C488" s="401"/>
      <c r="G488" s="403"/>
      <c r="H488" s="402"/>
      <c r="I488" s="427"/>
      <c r="J488" s="2"/>
      <c r="K488" s="2"/>
      <c r="L488" s="2"/>
      <c r="M488" s="57"/>
      <c r="N488" s="2"/>
      <c r="O488" s="2"/>
      <c r="P488" s="3"/>
      <c r="Q488" s="3"/>
      <c r="R488" s="3"/>
    </row>
    <row r="489" spans="3:18" s="256" customFormat="1" ht="12.75">
      <c r="C489" s="401"/>
      <c r="G489" s="403"/>
      <c r="H489" s="402"/>
      <c r="I489" s="427"/>
      <c r="J489" s="2"/>
      <c r="K489" s="2"/>
      <c r="L489" s="2"/>
      <c r="M489" s="57"/>
      <c r="N489" s="2"/>
      <c r="O489" s="2"/>
      <c r="P489" s="3"/>
      <c r="Q489" s="3"/>
      <c r="R489" s="3"/>
    </row>
    <row r="490" spans="3:18" s="256" customFormat="1" ht="12.75">
      <c r="C490" s="401"/>
      <c r="G490" s="403"/>
      <c r="H490" s="402"/>
      <c r="I490" s="427"/>
      <c r="J490" s="2"/>
      <c r="K490" s="2"/>
      <c r="L490" s="2"/>
      <c r="M490" s="57"/>
      <c r="N490" s="2"/>
      <c r="O490" s="2"/>
      <c r="P490" s="3"/>
      <c r="Q490" s="3"/>
      <c r="R490" s="3"/>
    </row>
    <row r="491" spans="3:18" s="256" customFormat="1" ht="12.75">
      <c r="C491" s="401"/>
      <c r="G491" s="403"/>
      <c r="H491" s="402"/>
      <c r="I491" s="427"/>
      <c r="J491" s="2"/>
      <c r="K491" s="2"/>
      <c r="L491" s="2"/>
      <c r="M491" s="57"/>
      <c r="N491" s="2"/>
      <c r="O491" s="2"/>
      <c r="P491" s="3"/>
      <c r="Q491" s="3"/>
      <c r="R491" s="3"/>
    </row>
    <row r="492" spans="3:18" s="256" customFormat="1" ht="12.75">
      <c r="C492" s="401"/>
      <c r="G492" s="403"/>
      <c r="H492" s="402"/>
      <c r="I492" s="427"/>
      <c r="J492" s="2"/>
      <c r="K492" s="2"/>
      <c r="L492" s="2"/>
      <c r="M492" s="57"/>
      <c r="N492" s="2"/>
      <c r="O492" s="2"/>
      <c r="P492" s="3"/>
      <c r="Q492" s="3"/>
      <c r="R492" s="3"/>
    </row>
    <row r="493" spans="3:18" s="256" customFormat="1" ht="12.75">
      <c r="C493" s="401"/>
      <c r="G493" s="403"/>
      <c r="H493" s="402"/>
      <c r="I493" s="427"/>
      <c r="J493" s="2"/>
      <c r="K493" s="2"/>
      <c r="L493" s="2"/>
      <c r="M493" s="57"/>
      <c r="N493" s="2"/>
      <c r="O493" s="2"/>
      <c r="P493" s="3"/>
      <c r="Q493" s="3"/>
      <c r="R493" s="3"/>
    </row>
    <row r="494" spans="3:18" s="256" customFormat="1" ht="12.75">
      <c r="C494" s="401"/>
      <c r="G494" s="403"/>
      <c r="H494" s="402"/>
      <c r="I494" s="427"/>
      <c r="J494" s="2"/>
      <c r="K494" s="2"/>
      <c r="L494" s="2"/>
      <c r="M494" s="57"/>
      <c r="N494" s="2"/>
      <c r="O494" s="2"/>
      <c r="P494" s="3"/>
      <c r="Q494" s="3"/>
      <c r="R494" s="3"/>
    </row>
    <row r="495" spans="3:18" s="256" customFormat="1" ht="12.75">
      <c r="C495" s="401"/>
      <c r="G495" s="403"/>
      <c r="H495" s="402"/>
      <c r="I495" s="427"/>
      <c r="J495" s="2"/>
      <c r="K495" s="2"/>
      <c r="L495" s="2"/>
      <c r="M495" s="57"/>
      <c r="N495" s="2"/>
      <c r="O495" s="2"/>
      <c r="P495" s="3"/>
      <c r="Q495" s="3"/>
      <c r="R495" s="3"/>
    </row>
    <row r="496" spans="3:18" s="256" customFormat="1" ht="12.75">
      <c r="C496" s="401"/>
      <c r="G496" s="403"/>
      <c r="H496" s="402"/>
      <c r="I496" s="427"/>
      <c r="J496" s="2"/>
      <c r="K496" s="2"/>
      <c r="L496" s="2"/>
      <c r="M496" s="57"/>
      <c r="N496" s="2"/>
      <c r="O496" s="2"/>
      <c r="P496" s="3"/>
      <c r="Q496" s="3"/>
      <c r="R496" s="3"/>
    </row>
    <row r="497" spans="3:18" s="256" customFormat="1" ht="12.75">
      <c r="C497" s="401"/>
      <c r="G497" s="403"/>
      <c r="H497" s="402"/>
      <c r="I497" s="427"/>
      <c r="J497" s="2"/>
      <c r="K497" s="2"/>
      <c r="L497" s="2"/>
      <c r="M497" s="57"/>
      <c r="N497" s="2"/>
      <c r="O497" s="2"/>
      <c r="P497" s="3"/>
      <c r="Q497" s="3"/>
      <c r="R497" s="3"/>
    </row>
    <row r="498" spans="3:18" s="256" customFormat="1" ht="12.75">
      <c r="C498" s="401"/>
      <c r="G498" s="403"/>
      <c r="H498" s="402"/>
      <c r="I498" s="427"/>
      <c r="J498" s="2"/>
      <c r="K498" s="2"/>
      <c r="L498" s="2"/>
      <c r="M498" s="57"/>
      <c r="N498" s="2"/>
      <c r="O498" s="2"/>
      <c r="P498" s="3"/>
      <c r="Q498" s="3"/>
      <c r="R498" s="3"/>
    </row>
    <row r="499" spans="3:18" s="256" customFormat="1" ht="12.75">
      <c r="C499" s="401"/>
      <c r="G499" s="403"/>
      <c r="H499" s="402"/>
      <c r="I499" s="427"/>
      <c r="J499" s="2"/>
      <c r="K499" s="2"/>
      <c r="L499" s="2"/>
      <c r="M499" s="57"/>
      <c r="N499" s="2"/>
      <c r="O499" s="2"/>
      <c r="P499" s="3"/>
      <c r="Q499" s="3"/>
      <c r="R499" s="3"/>
    </row>
    <row r="500" spans="3:18" s="256" customFormat="1" ht="12.75">
      <c r="C500" s="401"/>
      <c r="G500" s="403"/>
      <c r="H500" s="402"/>
      <c r="I500" s="427"/>
      <c r="J500" s="2"/>
      <c r="K500" s="2"/>
      <c r="L500" s="2"/>
      <c r="M500" s="57"/>
      <c r="N500" s="2"/>
      <c r="O500" s="2"/>
      <c r="P500" s="3"/>
      <c r="Q500" s="3"/>
      <c r="R500" s="3"/>
    </row>
    <row r="501" spans="3:18" s="256" customFormat="1" ht="12.75">
      <c r="C501" s="401"/>
      <c r="G501" s="403"/>
      <c r="H501" s="402"/>
      <c r="I501" s="427"/>
      <c r="J501" s="2"/>
      <c r="K501" s="2"/>
      <c r="L501" s="2"/>
      <c r="M501" s="57"/>
      <c r="N501" s="2"/>
      <c r="O501" s="2"/>
      <c r="P501" s="3"/>
      <c r="Q501" s="3"/>
      <c r="R501" s="3"/>
    </row>
    <row r="502" spans="3:18" s="256" customFormat="1" ht="12.75">
      <c r="C502" s="401"/>
      <c r="G502" s="403"/>
      <c r="H502" s="402"/>
      <c r="I502" s="427"/>
      <c r="J502" s="2"/>
      <c r="K502" s="2"/>
      <c r="L502" s="2"/>
      <c r="M502" s="57"/>
      <c r="N502" s="2"/>
      <c r="O502" s="2"/>
      <c r="P502" s="3"/>
      <c r="Q502" s="3"/>
      <c r="R502" s="3"/>
    </row>
    <row r="503" spans="3:18" s="256" customFormat="1" ht="12.75">
      <c r="C503" s="401"/>
      <c r="G503" s="403"/>
      <c r="H503" s="402"/>
      <c r="I503" s="427"/>
      <c r="J503" s="2"/>
      <c r="K503" s="2"/>
      <c r="L503" s="2"/>
      <c r="M503" s="57"/>
      <c r="N503" s="2"/>
      <c r="O503" s="2"/>
      <c r="P503" s="3"/>
      <c r="Q503" s="3"/>
      <c r="R503" s="3"/>
    </row>
    <row r="504" spans="3:18" s="256" customFormat="1" ht="12.75">
      <c r="C504" s="401"/>
      <c r="G504" s="403"/>
      <c r="H504" s="402"/>
      <c r="I504" s="427"/>
      <c r="J504" s="2"/>
      <c r="K504" s="2"/>
      <c r="L504" s="2"/>
      <c r="M504" s="57"/>
      <c r="N504" s="2"/>
      <c r="O504" s="2"/>
      <c r="P504" s="3"/>
      <c r="Q504" s="3"/>
      <c r="R504" s="3"/>
    </row>
    <row r="505" spans="3:18" s="256" customFormat="1" ht="12.75">
      <c r="C505" s="401"/>
      <c r="G505" s="403"/>
      <c r="H505" s="402"/>
      <c r="I505" s="427"/>
      <c r="J505" s="2"/>
      <c r="K505" s="2"/>
      <c r="L505" s="2"/>
      <c r="M505" s="57"/>
      <c r="N505" s="2"/>
      <c r="O505" s="2"/>
      <c r="P505" s="3"/>
      <c r="Q505" s="3"/>
      <c r="R505" s="3"/>
    </row>
    <row r="506" spans="3:18" s="256" customFormat="1" ht="12.75">
      <c r="C506" s="401"/>
      <c r="G506" s="403"/>
      <c r="H506" s="402"/>
      <c r="I506" s="427"/>
      <c r="J506" s="2"/>
      <c r="K506" s="2"/>
      <c r="L506" s="2"/>
      <c r="M506" s="57"/>
      <c r="N506" s="2"/>
      <c r="O506" s="2"/>
      <c r="P506" s="3"/>
      <c r="Q506" s="3"/>
      <c r="R506" s="3"/>
    </row>
    <row r="507" spans="3:18" s="256" customFormat="1" ht="12.75">
      <c r="C507" s="401"/>
      <c r="G507" s="403"/>
      <c r="H507" s="402"/>
      <c r="I507" s="427"/>
      <c r="J507" s="2"/>
      <c r="K507" s="2"/>
      <c r="L507" s="2"/>
      <c r="M507" s="57"/>
      <c r="N507" s="2"/>
      <c r="O507" s="2"/>
      <c r="P507" s="3"/>
      <c r="Q507" s="3"/>
      <c r="R507" s="3"/>
    </row>
    <row r="508" spans="3:18" s="256" customFormat="1" ht="12.75">
      <c r="C508" s="401"/>
      <c r="G508" s="403"/>
      <c r="H508" s="402"/>
      <c r="I508" s="427"/>
      <c r="J508" s="2"/>
      <c r="K508" s="2"/>
      <c r="L508" s="2"/>
      <c r="M508" s="57"/>
      <c r="N508" s="2"/>
      <c r="O508" s="2"/>
      <c r="P508" s="3"/>
      <c r="Q508" s="3"/>
      <c r="R508" s="3"/>
    </row>
    <row r="509" spans="3:18" s="256" customFormat="1" ht="12.75">
      <c r="C509" s="401"/>
      <c r="G509" s="403"/>
      <c r="H509" s="402"/>
      <c r="I509" s="427"/>
      <c r="J509" s="2"/>
      <c r="K509" s="2"/>
      <c r="L509" s="2"/>
      <c r="M509" s="57"/>
      <c r="N509" s="2"/>
      <c r="O509" s="2"/>
      <c r="P509" s="3"/>
      <c r="Q509" s="3"/>
      <c r="R509" s="3"/>
    </row>
    <row r="510" spans="3:18" s="256" customFormat="1" ht="12.75">
      <c r="C510" s="401"/>
      <c r="G510" s="403"/>
      <c r="H510" s="402"/>
      <c r="I510" s="427"/>
      <c r="J510" s="2"/>
      <c r="K510" s="2"/>
      <c r="L510" s="2"/>
      <c r="M510" s="57"/>
      <c r="N510" s="2"/>
      <c r="O510" s="2"/>
      <c r="P510" s="3"/>
      <c r="Q510" s="3"/>
      <c r="R510" s="3"/>
    </row>
    <row r="511" spans="3:18" s="256" customFormat="1" ht="12.75">
      <c r="C511" s="401"/>
      <c r="G511" s="403"/>
      <c r="H511" s="402"/>
      <c r="I511" s="427"/>
      <c r="J511" s="2"/>
      <c r="K511" s="2"/>
      <c r="L511" s="2"/>
      <c r="M511" s="57"/>
      <c r="N511" s="2"/>
      <c r="O511" s="2"/>
      <c r="P511" s="3"/>
      <c r="Q511" s="3"/>
      <c r="R511" s="3"/>
    </row>
    <row r="512" spans="3:18" s="256" customFormat="1" ht="12.75">
      <c r="C512" s="401"/>
      <c r="G512" s="403"/>
      <c r="H512" s="402"/>
      <c r="I512" s="427"/>
      <c r="J512" s="2"/>
      <c r="K512" s="2"/>
      <c r="L512" s="2"/>
      <c r="M512" s="57"/>
      <c r="N512" s="2"/>
      <c r="O512" s="2"/>
      <c r="P512" s="3"/>
      <c r="Q512" s="3"/>
      <c r="R512" s="3"/>
    </row>
    <row r="513" spans="3:18" s="256" customFormat="1" ht="12.75">
      <c r="C513" s="401"/>
      <c r="G513" s="403"/>
      <c r="H513" s="402"/>
      <c r="I513" s="427"/>
      <c r="J513" s="2"/>
      <c r="K513" s="2"/>
      <c r="L513" s="2"/>
      <c r="M513" s="57"/>
      <c r="N513" s="2"/>
      <c r="O513" s="2"/>
      <c r="P513" s="3"/>
      <c r="Q513" s="3"/>
      <c r="R513" s="3"/>
    </row>
    <row r="514" spans="3:18" s="256" customFormat="1" ht="12.75">
      <c r="C514" s="401"/>
      <c r="G514" s="403"/>
      <c r="H514" s="402"/>
      <c r="I514" s="427"/>
      <c r="J514" s="2"/>
      <c r="K514" s="2"/>
      <c r="L514" s="2"/>
      <c r="M514" s="57"/>
      <c r="N514" s="2"/>
      <c r="O514" s="2"/>
      <c r="P514" s="3"/>
      <c r="Q514" s="3"/>
      <c r="R514" s="3"/>
    </row>
    <row r="515" spans="3:18" s="256" customFormat="1" ht="12.75">
      <c r="C515" s="401"/>
      <c r="G515" s="403"/>
      <c r="H515" s="402"/>
      <c r="I515" s="427"/>
      <c r="J515" s="2"/>
      <c r="K515" s="2"/>
      <c r="L515" s="2"/>
      <c r="M515" s="57"/>
      <c r="N515" s="2"/>
      <c r="O515" s="2"/>
      <c r="P515" s="3"/>
      <c r="Q515" s="3"/>
      <c r="R515" s="3"/>
    </row>
    <row r="516" spans="3:18" s="256" customFormat="1" ht="12.75">
      <c r="C516" s="401"/>
      <c r="G516" s="403"/>
      <c r="H516" s="402"/>
      <c r="I516" s="427"/>
      <c r="J516" s="2"/>
      <c r="K516" s="2"/>
      <c r="L516" s="2"/>
      <c r="M516" s="57"/>
      <c r="N516" s="2"/>
      <c r="O516" s="2"/>
      <c r="P516" s="3"/>
      <c r="Q516" s="3"/>
      <c r="R516" s="3"/>
    </row>
    <row r="517" spans="3:18" s="256" customFormat="1" ht="12.75">
      <c r="C517" s="401"/>
      <c r="G517" s="403"/>
      <c r="H517" s="402"/>
      <c r="I517" s="427"/>
      <c r="J517" s="2"/>
      <c r="K517" s="2"/>
      <c r="L517" s="2"/>
      <c r="M517" s="57"/>
      <c r="N517" s="2"/>
      <c r="O517" s="2"/>
      <c r="P517" s="3"/>
      <c r="Q517" s="3"/>
      <c r="R517" s="3"/>
    </row>
    <row r="518" spans="3:18" s="256" customFormat="1" ht="12.75">
      <c r="C518" s="401"/>
      <c r="G518" s="403"/>
      <c r="H518" s="402"/>
      <c r="I518" s="427"/>
      <c r="J518" s="2"/>
      <c r="K518" s="2"/>
      <c r="L518" s="2"/>
      <c r="M518" s="57"/>
      <c r="N518" s="2"/>
      <c r="O518" s="2"/>
      <c r="P518" s="3"/>
      <c r="Q518" s="3"/>
      <c r="R518" s="3"/>
    </row>
    <row r="519" spans="3:18" s="256" customFormat="1" ht="12.75">
      <c r="C519" s="401"/>
      <c r="G519" s="403"/>
      <c r="H519" s="402"/>
      <c r="I519" s="427"/>
      <c r="J519" s="2"/>
      <c r="K519" s="2"/>
      <c r="L519" s="2"/>
      <c r="M519" s="57"/>
      <c r="N519" s="2"/>
      <c r="O519" s="2"/>
      <c r="P519" s="3"/>
      <c r="Q519" s="3"/>
      <c r="R519" s="3"/>
    </row>
    <row r="520" spans="3:18" s="256" customFormat="1" ht="12.75">
      <c r="C520" s="401"/>
      <c r="G520" s="403"/>
      <c r="H520" s="402"/>
      <c r="I520" s="427"/>
      <c r="J520" s="2"/>
      <c r="K520" s="2"/>
      <c r="L520" s="2"/>
      <c r="M520" s="57"/>
      <c r="N520" s="2"/>
      <c r="O520" s="2"/>
      <c r="P520" s="3"/>
      <c r="Q520" s="3"/>
      <c r="R520" s="3"/>
    </row>
    <row r="521" spans="3:18" s="256" customFormat="1" ht="12.75">
      <c r="C521" s="401"/>
      <c r="G521" s="403"/>
      <c r="H521" s="402"/>
      <c r="I521" s="427"/>
      <c r="J521" s="2"/>
      <c r="K521" s="2"/>
      <c r="L521" s="2"/>
      <c r="M521" s="57"/>
      <c r="N521" s="2"/>
      <c r="O521" s="2"/>
      <c r="P521" s="3"/>
      <c r="Q521" s="3"/>
      <c r="R521" s="3"/>
    </row>
    <row r="522" spans="3:18" s="256" customFormat="1" ht="12.75">
      <c r="C522" s="401"/>
      <c r="G522" s="403"/>
      <c r="H522" s="402"/>
      <c r="I522" s="427"/>
      <c r="J522" s="2"/>
      <c r="K522" s="2"/>
      <c r="L522" s="2"/>
      <c r="M522" s="57"/>
      <c r="N522" s="2"/>
      <c r="O522" s="2"/>
      <c r="P522" s="3"/>
      <c r="Q522" s="3"/>
      <c r="R522" s="3"/>
    </row>
    <row r="523" spans="3:18" s="256" customFormat="1" ht="12.75">
      <c r="C523" s="401"/>
      <c r="G523" s="403"/>
      <c r="H523" s="402"/>
      <c r="I523" s="427"/>
      <c r="J523" s="2"/>
      <c r="K523" s="2"/>
      <c r="L523" s="2"/>
      <c r="M523" s="57"/>
      <c r="N523" s="2"/>
      <c r="O523" s="2"/>
      <c r="P523" s="3"/>
      <c r="Q523" s="3"/>
      <c r="R523" s="3"/>
    </row>
    <row r="524" spans="3:18" s="256" customFormat="1" ht="12.75">
      <c r="C524" s="401"/>
      <c r="G524" s="403"/>
      <c r="H524" s="402"/>
      <c r="I524" s="427"/>
      <c r="J524" s="2"/>
      <c r="K524" s="2"/>
      <c r="L524" s="2"/>
      <c r="M524" s="57"/>
      <c r="N524" s="2"/>
      <c r="O524" s="2"/>
      <c r="P524" s="3"/>
      <c r="Q524" s="3"/>
      <c r="R524" s="3"/>
    </row>
    <row r="525" spans="3:18" s="256" customFormat="1" ht="12.75">
      <c r="C525" s="401"/>
      <c r="G525" s="403"/>
      <c r="H525" s="402"/>
      <c r="I525" s="427"/>
      <c r="J525" s="2"/>
      <c r="K525" s="2"/>
      <c r="L525" s="2"/>
      <c r="M525" s="57"/>
      <c r="N525" s="2"/>
      <c r="O525" s="2"/>
      <c r="P525" s="3"/>
      <c r="Q525" s="3"/>
      <c r="R525" s="3"/>
    </row>
    <row r="526" spans="3:18" s="256" customFormat="1" ht="12.75">
      <c r="C526" s="401"/>
      <c r="G526" s="403"/>
      <c r="H526" s="402"/>
      <c r="I526" s="427"/>
      <c r="J526" s="2"/>
      <c r="K526" s="2"/>
      <c r="L526" s="2"/>
      <c r="M526" s="57"/>
      <c r="N526" s="2"/>
      <c r="O526" s="2"/>
      <c r="P526" s="3"/>
      <c r="Q526" s="3"/>
      <c r="R526" s="3"/>
    </row>
    <row r="527" spans="3:18" s="256" customFormat="1" ht="12.75">
      <c r="C527" s="401"/>
      <c r="G527" s="403"/>
      <c r="H527" s="402"/>
      <c r="I527" s="427"/>
      <c r="J527" s="2"/>
      <c r="K527" s="2"/>
      <c r="L527" s="2"/>
      <c r="M527" s="57"/>
      <c r="N527" s="2"/>
      <c r="O527" s="2"/>
      <c r="P527" s="3"/>
      <c r="Q527" s="3"/>
      <c r="R527" s="3"/>
    </row>
    <row r="528" spans="3:18" s="256" customFormat="1" ht="12.75">
      <c r="C528" s="401"/>
      <c r="G528" s="403"/>
      <c r="H528" s="402"/>
      <c r="I528" s="427"/>
      <c r="J528" s="2"/>
      <c r="K528" s="2"/>
      <c r="L528" s="2"/>
      <c r="M528" s="57"/>
      <c r="N528" s="2"/>
      <c r="O528" s="2"/>
      <c r="P528" s="3"/>
      <c r="Q528" s="3"/>
      <c r="R528" s="3"/>
    </row>
    <row r="529" spans="3:18" s="256" customFormat="1" ht="12.75">
      <c r="C529" s="401"/>
      <c r="G529" s="403"/>
      <c r="H529" s="402"/>
      <c r="I529" s="427"/>
      <c r="J529" s="2"/>
      <c r="K529" s="2"/>
      <c r="L529" s="2"/>
      <c r="M529" s="57"/>
      <c r="N529" s="2"/>
      <c r="O529" s="2"/>
      <c r="P529" s="3"/>
      <c r="Q529" s="3"/>
      <c r="R529" s="3"/>
    </row>
    <row r="530" spans="3:18" s="256" customFormat="1" ht="12.75">
      <c r="C530" s="401"/>
      <c r="G530" s="403"/>
      <c r="H530" s="402"/>
      <c r="I530" s="427"/>
      <c r="J530" s="2"/>
      <c r="K530" s="2"/>
      <c r="L530" s="2"/>
      <c r="M530" s="57"/>
      <c r="N530" s="2"/>
      <c r="O530" s="2"/>
      <c r="P530" s="3"/>
      <c r="Q530" s="3"/>
      <c r="R530" s="3"/>
    </row>
    <row r="531" spans="3:18" s="256" customFormat="1" ht="12.75">
      <c r="C531" s="401"/>
      <c r="G531" s="403"/>
      <c r="H531" s="402"/>
      <c r="I531" s="427"/>
      <c r="J531" s="2"/>
      <c r="K531" s="2"/>
      <c r="L531" s="2"/>
      <c r="M531" s="57"/>
      <c r="N531" s="2"/>
      <c r="O531" s="2"/>
      <c r="P531" s="3"/>
      <c r="Q531" s="3"/>
      <c r="R531" s="3"/>
    </row>
    <row r="532" spans="3:18" s="256" customFormat="1" ht="12.75">
      <c r="C532" s="401"/>
      <c r="G532" s="403"/>
      <c r="H532" s="402"/>
      <c r="I532" s="427"/>
      <c r="J532" s="2"/>
      <c r="K532" s="2"/>
      <c r="L532" s="2"/>
      <c r="M532" s="57"/>
      <c r="N532" s="2"/>
      <c r="O532" s="2"/>
      <c r="P532" s="3"/>
      <c r="Q532" s="3"/>
      <c r="R532" s="3"/>
    </row>
    <row r="533" spans="3:18" s="256" customFormat="1" ht="12.75">
      <c r="C533" s="401"/>
      <c r="G533" s="403"/>
      <c r="H533" s="402"/>
      <c r="I533" s="427"/>
      <c r="J533" s="2"/>
      <c r="K533" s="2"/>
      <c r="L533" s="2"/>
      <c r="M533" s="57"/>
      <c r="N533" s="2"/>
      <c r="O533" s="2"/>
      <c r="P533" s="3"/>
      <c r="Q533" s="3"/>
      <c r="R533" s="3"/>
    </row>
    <row r="534" spans="3:18" s="256" customFormat="1" ht="12.75">
      <c r="C534" s="401"/>
      <c r="G534" s="403"/>
      <c r="H534" s="402"/>
      <c r="I534" s="427"/>
      <c r="J534" s="2"/>
      <c r="K534" s="2"/>
      <c r="L534" s="2"/>
      <c r="M534" s="57"/>
      <c r="N534" s="2"/>
      <c r="O534" s="2"/>
      <c r="P534" s="3"/>
      <c r="Q534" s="3"/>
      <c r="R534" s="3"/>
    </row>
    <row r="535" spans="3:18" s="256" customFormat="1" ht="12.75">
      <c r="C535" s="401"/>
      <c r="G535" s="403"/>
      <c r="H535" s="402"/>
      <c r="I535" s="427"/>
      <c r="J535" s="2"/>
      <c r="K535" s="2"/>
      <c r="L535" s="2"/>
      <c r="M535" s="57"/>
      <c r="N535" s="2"/>
      <c r="O535" s="2"/>
      <c r="P535" s="3"/>
      <c r="Q535" s="3"/>
      <c r="R535" s="3"/>
    </row>
    <row r="536" spans="3:18" s="256" customFormat="1" ht="12.75">
      <c r="C536" s="401"/>
      <c r="G536" s="403"/>
      <c r="H536" s="402"/>
      <c r="I536" s="427"/>
      <c r="J536" s="2"/>
      <c r="K536" s="2"/>
      <c r="L536" s="2"/>
      <c r="M536" s="57"/>
      <c r="N536" s="2"/>
      <c r="O536" s="2"/>
      <c r="P536" s="3"/>
      <c r="Q536" s="3"/>
      <c r="R536" s="3"/>
    </row>
    <row r="537" spans="3:18" s="256" customFormat="1" ht="12.75">
      <c r="C537" s="401"/>
      <c r="G537" s="403"/>
      <c r="H537" s="402"/>
      <c r="I537" s="427"/>
      <c r="J537" s="2"/>
      <c r="K537" s="2"/>
      <c r="L537" s="2"/>
      <c r="M537" s="57"/>
      <c r="N537" s="2"/>
      <c r="O537" s="2"/>
      <c r="P537" s="3"/>
      <c r="Q537" s="3"/>
      <c r="R537" s="3"/>
    </row>
    <row r="538" spans="3:18" s="256" customFormat="1" ht="12.75">
      <c r="C538" s="401"/>
      <c r="G538" s="403"/>
      <c r="H538" s="402"/>
      <c r="I538" s="427"/>
      <c r="J538" s="2"/>
      <c r="K538" s="2"/>
      <c r="L538" s="2"/>
      <c r="M538" s="57"/>
      <c r="N538" s="2"/>
      <c r="O538" s="2"/>
      <c r="P538" s="3"/>
      <c r="Q538" s="3"/>
      <c r="R538" s="3"/>
    </row>
    <row r="539" spans="3:18" s="256" customFormat="1" ht="12.75">
      <c r="C539" s="401"/>
      <c r="G539" s="403"/>
      <c r="H539" s="402"/>
      <c r="I539" s="427"/>
      <c r="J539" s="2"/>
      <c r="K539" s="2"/>
      <c r="L539" s="2"/>
      <c r="M539" s="57"/>
      <c r="N539" s="2"/>
      <c r="O539" s="2"/>
      <c r="P539" s="3"/>
      <c r="Q539" s="3"/>
      <c r="R539" s="3"/>
    </row>
    <row r="540" spans="3:18" s="256" customFormat="1" ht="12.75">
      <c r="C540" s="401"/>
      <c r="G540" s="403"/>
      <c r="H540" s="402"/>
      <c r="I540" s="427"/>
      <c r="J540" s="2"/>
      <c r="K540" s="2"/>
      <c r="L540" s="2"/>
      <c r="M540" s="57"/>
      <c r="N540" s="2"/>
      <c r="O540" s="2"/>
      <c r="P540" s="3"/>
      <c r="Q540" s="3"/>
      <c r="R540" s="3"/>
    </row>
    <row r="541" spans="3:18" s="256" customFormat="1" ht="12.75">
      <c r="C541" s="401"/>
      <c r="G541" s="403"/>
      <c r="H541" s="402"/>
      <c r="I541" s="427"/>
      <c r="J541" s="2"/>
      <c r="K541" s="2"/>
      <c r="L541" s="2"/>
      <c r="M541" s="57"/>
      <c r="N541" s="2"/>
      <c r="O541" s="2"/>
      <c r="P541" s="3"/>
      <c r="Q541" s="3"/>
      <c r="R541" s="3"/>
    </row>
    <row r="542" spans="3:18" s="256" customFormat="1" ht="12.75">
      <c r="C542" s="401"/>
      <c r="G542" s="403"/>
      <c r="H542" s="402"/>
      <c r="I542" s="427"/>
      <c r="J542" s="2"/>
      <c r="K542" s="2"/>
      <c r="L542" s="2"/>
      <c r="M542" s="57"/>
      <c r="N542" s="2"/>
      <c r="O542" s="2"/>
      <c r="P542" s="3"/>
      <c r="Q542" s="3"/>
      <c r="R542" s="3"/>
    </row>
    <row r="543" spans="3:18" s="256" customFormat="1" ht="12.75">
      <c r="C543" s="401"/>
      <c r="G543" s="403"/>
      <c r="H543" s="402"/>
      <c r="I543" s="427"/>
      <c r="J543" s="2"/>
      <c r="K543" s="2"/>
      <c r="L543" s="2"/>
      <c r="M543" s="57"/>
      <c r="N543" s="2"/>
      <c r="O543" s="2"/>
      <c r="P543" s="3"/>
      <c r="Q543" s="3"/>
      <c r="R543" s="3"/>
    </row>
    <row r="544" spans="3:18" s="256" customFormat="1" ht="12.75">
      <c r="C544" s="401"/>
      <c r="G544" s="403"/>
      <c r="H544" s="402"/>
      <c r="I544" s="427"/>
      <c r="J544" s="2"/>
      <c r="K544" s="2"/>
      <c r="L544" s="2"/>
      <c r="M544" s="57"/>
      <c r="N544" s="2"/>
      <c r="O544" s="2"/>
      <c r="P544" s="3"/>
      <c r="Q544" s="3"/>
      <c r="R544" s="3"/>
    </row>
    <row r="545" spans="3:18" s="256" customFormat="1" ht="12.75">
      <c r="C545" s="401"/>
      <c r="G545" s="403"/>
      <c r="H545" s="402"/>
      <c r="I545" s="427"/>
      <c r="J545" s="2"/>
      <c r="K545" s="2"/>
      <c r="L545" s="2"/>
      <c r="M545" s="57"/>
      <c r="N545" s="2"/>
      <c r="O545" s="2"/>
      <c r="P545" s="3"/>
      <c r="Q545" s="3"/>
      <c r="R545" s="3"/>
    </row>
    <row r="546" spans="3:18" s="256" customFormat="1" ht="12.75">
      <c r="C546" s="401"/>
      <c r="G546" s="403"/>
      <c r="H546" s="402"/>
      <c r="I546" s="427"/>
      <c r="J546" s="2"/>
      <c r="K546" s="2"/>
      <c r="L546" s="2"/>
      <c r="M546" s="57"/>
      <c r="N546" s="2"/>
      <c r="O546" s="2"/>
      <c r="P546" s="3"/>
      <c r="Q546" s="3"/>
      <c r="R546" s="3"/>
    </row>
    <row r="547" spans="3:18" s="256" customFormat="1" ht="12.75">
      <c r="C547" s="401"/>
      <c r="G547" s="403"/>
      <c r="H547" s="402"/>
      <c r="I547" s="427"/>
      <c r="J547" s="2"/>
      <c r="K547" s="2"/>
      <c r="L547" s="2"/>
      <c r="M547" s="57"/>
      <c r="N547" s="2"/>
      <c r="O547" s="2"/>
      <c r="P547" s="3"/>
      <c r="Q547" s="3"/>
      <c r="R547" s="3"/>
    </row>
    <row r="548" spans="3:18" s="256" customFormat="1" ht="12.75">
      <c r="C548" s="401"/>
      <c r="G548" s="403"/>
      <c r="H548" s="402"/>
      <c r="I548" s="427"/>
      <c r="J548" s="2"/>
      <c r="K548" s="2"/>
      <c r="L548" s="2"/>
      <c r="M548" s="57"/>
      <c r="N548" s="2"/>
      <c r="O548" s="2"/>
      <c r="P548" s="3"/>
      <c r="Q548" s="3"/>
      <c r="R548" s="3"/>
    </row>
    <row r="549" spans="3:18" s="256" customFormat="1" ht="12.75">
      <c r="C549" s="401"/>
      <c r="G549" s="403"/>
      <c r="H549" s="402"/>
      <c r="I549" s="427"/>
      <c r="J549" s="2"/>
      <c r="K549" s="2"/>
      <c r="L549" s="2"/>
      <c r="M549" s="57"/>
      <c r="N549" s="2"/>
      <c r="O549" s="2"/>
      <c r="P549" s="3"/>
      <c r="Q549" s="3"/>
      <c r="R549" s="3"/>
    </row>
    <row r="550" spans="3:18" s="256" customFormat="1" ht="12.75">
      <c r="C550" s="401"/>
      <c r="G550" s="403"/>
      <c r="H550" s="402"/>
      <c r="I550" s="427"/>
      <c r="J550" s="2"/>
      <c r="K550" s="2"/>
      <c r="L550" s="2"/>
      <c r="M550" s="57"/>
      <c r="N550" s="2"/>
      <c r="O550" s="2"/>
      <c r="P550" s="3"/>
      <c r="Q550" s="3"/>
      <c r="R550" s="3"/>
    </row>
    <row r="551" spans="3:18" s="256" customFormat="1" ht="12.75">
      <c r="C551" s="401"/>
      <c r="G551" s="403"/>
      <c r="H551" s="402"/>
      <c r="I551" s="427"/>
      <c r="J551" s="2"/>
      <c r="K551" s="2"/>
      <c r="L551" s="2"/>
      <c r="M551" s="57"/>
      <c r="N551" s="2"/>
      <c r="O551" s="2"/>
      <c r="P551" s="3"/>
      <c r="Q551" s="3"/>
      <c r="R551" s="3"/>
    </row>
    <row r="552" spans="3:18" s="256" customFormat="1" ht="12.75">
      <c r="C552" s="401"/>
      <c r="G552" s="403"/>
      <c r="H552" s="402"/>
      <c r="I552" s="427"/>
      <c r="J552" s="2"/>
      <c r="K552" s="2"/>
      <c r="L552" s="2"/>
      <c r="M552" s="57"/>
      <c r="N552" s="2"/>
      <c r="O552" s="2"/>
      <c r="P552" s="3"/>
      <c r="Q552" s="3"/>
      <c r="R552" s="3"/>
    </row>
    <row r="553" spans="3:18" s="256" customFormat="1" ht="12.75">
      <c r="C553" s="401"/>
      <c r="G553" s="403"/>
      <c r="H553" s="402"/>
      <c r="I553" s="427"/>
      <c r="J553" s="2"/>
      <c r="K553" s="2"/>
      <c r="L553" s="2"/>
      <c r="M553" s="57"/>
      <c r="N553" s="2"/>
      <c r="O553" s="2"/>
      <c r="P553" s="3"/>
      <c r="Q553" s="3"/>
      <c r="R553" s="3"/>
    </row>
    <row r="554" spans="3:18" s="256" customFormat="1" ht="12.75">
      <c r="C554" s="401"/>
      <c r="G554" s="403"/>
      <c r="H554" s="402"/>
      <c r="I554" s="427"/>
      <c r="J554" s="2"/>
      <c r="K554" s="2"/>
      <c r="L554" s="2"/>
      <c r="M554" s="57"/>
      <c r="N554" s="2"/>
      <c r="O554" s="2"/>
      <c r="P554" s="3"/>
      <c r="Q554" s="3"/>
      <c r="R554" s="3"/>
    </row>
    <row r="555" spans="3:18" s="256" customFormat="1" ht="12.75">
      <c r="C555" s="401"/>
      <c r="G555" s="403"/>
      <c r="H555" s="402"/>
      <c r="I555" s="427"/>
      <c r="J555" s="2"/>
      <c r="K555" s="2"/>
      <c r="L555" s="2"/>
      <c r="M555" s="57"/>
      <c r="N555" s="2"/>
      <c r="O555" s="2"/>
      <c r="P555" s="3"/>
      <c r="Q555" s="3"/>
      <c r="R555" s="3"/>
    </row>
    <row r="556" spans="3:18" s="256" customFormat="1" ht="12.75">
      <c r="C556" s="401"/>
      <c r="G556" s="403"/>
      <c r="H556" s="402"/>
      <c r="I556" s="427"/>
      <c r="J556" s="2"/>
      <c r="K556" s="2"/>
      <c r="L556" s="2"/>
      <c r="M556" s="57"/>
      <c r="N556" s="2"/>
      <c r="O556" s="2"/>
      <c r="P556" s="3"/>
      <c r="Q556" s="3"/>
      <c r="R556" s="3"/>
    </row>
    <row r="557" spans="3:18" s="256" customFormat="1" ht="12.75">
      <c r="C557" s="401"/>
      <c r="G557" s="403"/>
      <c r="H557" s="402"/>
      <c r="I557" s="427"/>
      <c r="J557" s="2"/>
      <c r="K557" s="2"/>
      <c r="L557" s="2"/>
      <c r="M557" s="57"/>
      <c r="N557" s="2"/>
      <c r="O557" s="2"/>
      <c r="P557" s="3"/>
      <c r="Q557" s="3"/>
      <c r="R557" s="3"/>
    </row>
    <row r="558" spans="3:18" s="256" customFormat="1" ht="12.75">
      <c r="C558" s="401"/>
      <c r="G558" s="403"/>
      <c r="H558" s="402"/>
      <c r="I558" s="427"/>
      <c r="J558" s="2"/>
      <c r="K558" s="2"/>
      <c r="L558" s="2"/>
      <c r="M558" s="57"/>
      <c r="N558" s="2"/>
      <c r="O558" s="2"/>
      <c r="P558" s="3"/>
      <c r="Q558" s="3"/>
      <c r="R558" s="3"/>
    </row>
    <row r="559" spans="3:18" s="256" customFormat="1" ht="12.75">
      <c r="C559" s="401"/>
      <c r="G559" s="403"/>
      <c r="H559" s="402"/>
      <c r="I559" s="427"/>
      <c r="J559" s="2"/>
      <c r="K559" s="2"/>
      <c r="L559" s="2"/>
      <c r="M559" s="57"/>
      <c r="N559" s="2"/>
      <c r="O559" s="2"/>
      <c r="P559" s="3"/>
      <c r="Q559" s="3"/>
      <c r="R559" s="3"/>
    </row>
    <row r="560" spans="3:18" s="256" customFormat="1" ht="12.75">
      <c r="C560" s="401"/>
      <c r="G560" s="403"/>
      <c r="H560" s="402"/>
      <c r="I560" s="427"/>
      <c r="J560" s="2"/>
      <c r="K560" s="2"/>
      <c r="L560" s="2"/>
      <c r="M560" s="57"/>
      <c r="N560" s="2"/>
      <c r="O560" s="2"/>
      <c r="P560" s="3"/>
      <c r="Q560" s="3"/>
      <c r="R560" s="3"/>
    </row>
    <row r="561" spans="3:18" s="256" customFormat="1" ht="12.75">
      <c r="C561" s="401"/>
      <c r="G561" s="403"/>
      <c r="H561" s="402"/>
      <c r="I561" s="427"/>
      <c r="J561" s="2"/>
      <c r="K561" s="2"/>
      <c r="L561" s="2"/>
      <c r="M561" s="57"/>
      <c r="N561" s="2"/>
      <c r="O561" s="2"/>
      <c r="P561" s="3"/>
      <c r="Q561" s="3"/>
      <c r="R561" s="3"/>
    </row>
    <row r="562" spans="3:18" s="256" customFormat="1" ht="12.75">
      <c r="C562" s="401"/>
      <c r="G562" s="403"/>
      <c r="H562" s="402"/>
      <c r="I562" s="427"/>
      <c r="J562" s="2"/>
      <c r="K562" s="2"/>
      <c r="L562" s="2"/>
      <c r="M562" s="57"/>
      <c r="N562" s="2"/>
      <c r="O562" s="2"/>
      <c r="P562" s="3"/>
      <c r="Q562" s="3"/>
      <c r="R562" s="3"/>
    </row>
    <row r="563" spans="3:18" s="256" customFormat="1" ht="12.75">
      <c r="C563" s="401"/>
      <c r="G563" s="403"/>
      <c r="H563" s="402"/>
      <c r="I563" s="427"/>
      <c r="J563" s="2"/>
      <c r="K563" s="2"/>
      <c r="L563" s="2"/>
      <c r="M563" s="57"/>
      <c r="N563" s="2"/>
      <c r="O563" s="2"/>
      <c r="P563" s="3"/>
      <c r="Q563" s="3"/>
      <c r="R563" s="3"/>
    </row>
    <row r="564" spans="3:18" s="256" customFormat="1" ht="12.75">
      <c r="C564" s="401"/>
      <c r="G564" s="403"/>
      <c r="H564" s="402"/>
      <c r="I564" s="427"/>
      <c r="J564" s="2"/>
      <c r="K564" s="2"/>
      <c r="L564" s="2"/>
      <c r="M564" s="57"/>
      <c r="N564" s="2"/>
      <c r="O564" s="2"/>
      <c r="P564" s="3"/>
      <c r="Q564" s="3"/>
      <c r="R564" s="3"/>
    </row>
    <row r="565" spans="3:18" s="256" customFormat="1" ht="12.75">
      <c r="C565" s="401"/>
      <c r="G565" s="403"/>
      <c r="H565" s="402"/>
      <c r="I565" s="427"/>
      <c r="J565" s="2"/>
      <c r="K565" s="2"/>
      <c r="L565" s="2"/>
      <c r="M565" s="57"/>
      <c r="N565" s="2"/>
      <c r="O565" s="2"/>
      <c r="P565" s="3"/>
      <c r="Q565" s="3"/>
      <c r="R565" s="3"/>
    </row>
    <row r="566" spans="3:18" s="256" customFormat="1" ht="12.75">
      <c r="C566" s="401"/>
      <c r="G566" s="403"/>
      <c r="H566" s="402"/>
      <c r="I566" s="427"/>
      <c r="J566" s="2"/>
      <c r="K566" s="2"/>
      <c r="L566" s="2"/>
      <c r="M566" s="57"/>
      <c r="N566" s="2"/>
      <c r="O566" s="2"/>
      <c r="P566" s="3"/>
      <c r="Q566" s="3"/>
      <c r="R566" s="3"/>
    </row>
    <row r="567" spans="3:18" s="256" customFormat="1" ht="12.75">
      <c r="C567" s="401"/>
      <c r="G567" s="403"/>
      <c r="H567" s="402"/>
      <c r="I567" s="427"/>
      <c r="J567" s="2"/>
      <c r="K567" s="2"/>
      <c r="L567" s="2"/>
      <c r="M567" s="57"/>
      <c r="N567" s="2"/>
      <c r="O567" s="2"/>
      <c r="P567" s="3"/>
      <c r="Q567" s="3"/>
      <c r="R567" s="3"/>
    </row>
    <row r="568" spans="3:18" s="256" customFormat="1" ht="12.75">
      <c r="C568" s="401"/>
      <c r="G568" s="403"/>
      <c r="H568" s="402"/>
      <c r="I568" s="427"/>
      <c r="J568" s="2"/>
      <c r="K568" s="2"/>
      <c r="L568" s="2"/>
      <c r="M568" s="57"/>
      <c r="N568" s="2"/>
      <c r="O568" s="2"/>
      <c r="P568" s="3"/>
      <c r="Q568" s="3"/>
      <c r="R568" s="3"/>
    </row>
    <row r="569" spans="3:18" s="256" customFormat="1" ht="12.75">
      <c r="C569" s="401"/>
      <c r="G569" s="403"/>
      <c r="H569" s="402"/>
      <c r="I569" s="427"/>
      <c r="J569" s="2"/>
      <c r="K569" s="2"/>
      <c r="L569" s="2"/>
      <c r="M569" s="57"/>
      <c r="N569" s="2"/>
      <c r="O569" s="2"/>
      <c r="P569" s="3"/>
      <c r="Q569" s="3"/>
      <c r="R569" s="3"/>
    </row>
    <row r="570" spans="3:18" s="256" customFormat="1" ht="12.75">
      <c r="C570" s="401"/>
      <c r="G570" s="403"/>
      <c r="H570" s="402"/>
      <c r="I570" s="427"/>
      <c r="J570" s="2"/>
      <c r="K570" s="2"/>
      <c r="L570" s="2"/>
      <c r="M570" s="57"/>
      <c r="N570" s="2"/>
      <c r="O570" s="2"/>
      <c r="P570" s="3"/>
      <c r="Q570" s="3"/>
      <c r="R570" s="3"/>
    </row>
    <row r="571" spans="3:18" s="256" customFormat="1" ht="12.75">
      <c r="C571" s="401"/>
      <c r="G571" s="403"/>
      <c r="H571" s="402"/>
      <c r="I571" s="427"/>
      <c r="J571" s="2"/>
      <c r="K571" s="2"/>
      <c r="L571" s="2"/>
      <c r="M571" s="57"/>
      <c r="N571" s="2"/>
      <c r="O571" s="2"/>
      <c r="P571" s="3"/>
      <c r="Q571" s="3"/>
      <c r="R571" s="3"/>
    </row>
    <row r="572" spans="3:18" s="256" customFormat="1" ht="12.75">
      <c r="C572" s="401"/>
      <c r="G572" s="403"/>
      <c r="H572" s="402"/>
      <c r="I572" s="427"/>
      <c r="J572" s="2"/>
      <c r="K572" s="2"/>
      <c r="L572" s="2"/>
      <c r="M572" s="57"/>
      <c r="N572" s="2"/>
      <c r="O572" s="2"/>
      <c r="P572" s="3"/>
      <c r="Q572" s="3"/>
      <c r="R572" s="3"/>
    </row>
    <row r="573" spans="3:18" s="256" customFormat="1" ht="12.75">
      <c r="C573" s="401"/>
      <c r="G573" s="403"/>
      <c r="H573" s="402"/>
      <c r="I573" s="427"/>
      <c r="J573" s="2"/>
      <c r="K573" s="2"/>
      <c r="L573" s="2"/>
      <c r="M573" s="57"/>
      <c r="N573" s="2"/>
      <c r="O573" s="2"/>
      <c r="P573" s="3"/>
      <c r="Q573" s="3"/>
      <c r="R573" s="3"/>
    </row>
    <row r="574" spans="3:18" s="256" customFormat="1" ht="12.75">
      <c r="C574" s="401"/>
      <c r="G574" s="403"/>
      <c r="H574" s="402"/>
      <c r="I574" s="427"/>
      <c r="J574" s="2"/>
      <c r="K574" s="2"/>
      <c r="L574" s="2"/>
      <c r="M574" s="57"/>
      <c r="N574" s="2"/>
      <c r="O574" s="2"/>
      <c r="P574" s="3"/>
      <c r="Q574" s="3"/>
      <c r="R574" s="3"/>
    </row>
    <row r="575" spans="3:18" s="256" customFormat="1" ht="12.75">
      <c r="C575" s="401"/>
      <c r="G575" s="403"/>
      <c r="H575" s="402"/>
      <c r="I575" s="427"/>
      <c r="J575" s="2"/>
      <c r="K575" s="2"/>
      <c r="L575" s="2"/>
      <c r="M575" s="57"/>
      <c r="N575" s="2"/>
      <c r="O575" s="2"/>
      <c r="P575" s="3"/>
      <c r="Q575" s="3"/>
      <c r="R575" s="3"/>
    </row>
    <row r="576" spans="3:18" s="256" customFormat="1" ht="12.75">
      <c r="C576" s="401"/>
      <c r="G576" s="403"/>
      <c r="H576" s="402"/>
      <c r="I576" s="427"/>
      <c r="J576" s="2"/>
      <c r="K576" s="2"/>
      <c r="L576" s="2"/>
      <c r="M576" s="57"/>
      <c r="N576" s="2"/>
      <c r="O576" s="2"/>
      <c r="P576" s="3"/>
      <c r="Q576" s="3"/>
      <c r="R576" s="3"/>
    </row>
    <row r="577" spans="3:18" s="256" customFormat="1" ht="12.75">
      <c r="C577" s="401"/>
      <c r="G577" s="403"/>
      <c r="H577" s="402"/>
      <c r="I577" s="427"/>
      <c r="J577" s="2"/>
      <c r="K577" s="2"/>
      <c r="L577" s="2"/>
      <c r="M577" s="57"/>
      <c r="N577" s="2"/>
      <c r="O577" s="2"/>
      <c r="P577" s="3"/>
      <c r="Q577" s="3"/>
      <c r="R577" s="3"/>
    </row>
    <row r="578" spans="3:18" s="256" customFormat="1" ht="12.75">
      <c r="C578" s="401"/>
      <c r="G578" s="403"/>
      <c r="H578" s="402"/>
      <c r="I578" s="427"/>
      <c r="J578" s="2"/>
      <c r="K578" s="2"/>
      <c r="L578" s="2"/>
      <c r="M578" s="57"/>
      <c r="N578" s="2"/>
      <c r="O578" s="2"/>
      <c r="P578" s="3"/>
      <c r="Q578" s="3"/>
      <c r="R578" s="3"/>
    </row>
    <row r="579" spans="3:18" s="256" customFormat="1" ht="12.75">
      <c r="C579" s="401"/>
      <c r="G579" s="403"/>
      <c r="H579" s="402"/>
      <c r="I579" s="427"/>
      <c r="J579" s="2"/>
      <c r="K579" s="2"/>
      <c r="L579" s="2"/>
      <c r="M579" s="57"/>
      <c r="N579" s="2"/>
      <c r="O579" s="2"/>
      <c r="P579" s="3"/>
      <c r="Q579" s="3"/>
      <c r="R579" s="3"/>
    </row>
    <row r="580" spans="3:18" s="256" customFormat="1" ht="12.75">
      <c r="C580" s="401"/>
      <c r="G580" s="403"/>
      <c r="H580" s="402"/>
      <c r="I580" s="427"/>
      <c r="J580" s="2"/>
      <c r="K580" s="2"/>
      <c r="L580" s="2"/>
      <c r="M580" s="57"/>
      <c r="N580" s="2"/>
      <c r="O580" s="2"/>
      <c r="P580" s="3"/>
      <c r="Q580" s="3"/>
      <c r="R580" s="3"/>
    </row>
    <row r="581" spans="3:18" s="256" customFormat="1" ht="12.75">
      <c r="C581" s="401"/>
      <c r="G581" s="403"/>
      <c r="H581" s="402"/>
      <c r="I581" s="427"/>
      <c r="J581" s="2"/>
      <c r="K581" s="2"/>
      <c r="L581" s="2"/>
      <c r="M581" s="57"/>
      <c r="N581" s="2"/>
      <c r="O581" s="2"/>
      <c r="P581" s="3"/>
      <c r="Q581" s="3"/>
      <c r="R581" s="3"/>
    </row>
    <row r="582" spans="3:18" s="256" customFormat="1" ht="12.75">
      <c r="C582" s="401"/>
      <c r="G582" s="403"/>
      <c r="H582" s="402"/>
      <c r="I582" s="427"/>
      <c r="J582" s="2"/>
      <c r="K582" s="2"/>
      <c r="L582" s="2"/>
      <c r="M582" s="57"/>
      <c r="N582" s="2"/>
      <c r="O582" s="2"/>
      <c r="P582" s="3"/>
      <c r="Q582" s="3"/>
      <c r="R582" s="3"/>
    </row>
    <row r="583" spans="3:18" s="256" customFormat="1" ht="12.75">
      <c r="C583" s="401"/>
      <c r="G583" s="403"/>
      <c r="H583" s="402"/>
      <c r="I583" s="427"/>
      <c r="J583" s="2"/>
      <c r="K583" s="2"/>
      <c r="L583" s="2"/>
      <c r="M583" s="57"/>
      <c r="N583" s="2"/>
      <c r="O583" s="2"/>
      <c r="P583" s="3"/>
      <c r="Q583" s="3"/>
      <c r="R583" s="3"/>
    </row>
    <row r="584" spans="3:18" s="256" customFormat="1" ht="12.75">
      <c r="C584" s="401"/>
      <c r="G584" s="403"/>
      <c r="H584" s="402"/>
      <c r="I584" s="427"/>
      <c r="J584" s="2"/>
      <c r="K584" s="2"/>
      <c r="L584" s="2"/>
      <c r="M584" s="57"/>
      <c r="N584" s="2"/>
      <c r="O584" s="2"/>
      <c r="P584" s="3"/>
      <c r="Q584" s="3"/>
      <c r="R584" s="3"/>
    </row>
    <row r="585" spans="3:18" s="256" customFormat="1" ht="12.75">
      <c r="C585" s="401"/>
      <c r="G585" s="403"/>
      <c r="H585" s="402"/>
      <c r="I585" s="427"/>
      <c r="J585" s="2"/>
      <c r="K585" s="2"/>
      <c r="L585" s="2"/>
      <c r="M585" s="57"/>
      <c r="N585" s="2"/>
      <c r="O585" s="2"/>
      <c r="P585" s="3"/>
      <c r="Q585" s="3"/>
      <c r="R585" s="3"/>
    </row>
    <row r="586" spans="3:18" s="256" customFormat="1" ht="12.75">
      <c r="C586" s="401"/>
      <c r="G586" s="403"/>
      <c r="H586" s="402"/>
      <c r="I586" s="427"/>
      <c r="J586" s="2"/>
      <c r="K586" s="2"/>
      <c r="L586" s="2"/>
      <c r="M586" s="57"/>
      <c r="N586" s="2"/>
      <c r="O586" s="2"/>
      <c r="P586" s="3"/>
      <c r="Q586" s="3"/>
      <c r="R586" s="3"/>
    </row>
    <row r="587" spans="3:18" s="256" customFormat="1" ht="12.75">
      <c r="C587" s="401"/>
      <c r="G587" s="403"/>
      <c r="H587" s="402"/>
      <c r="I587" s="427"/>
      <c r="J587" s="2"/>
      <c r="K587" s="2"/>
      <c r="L587" s="2"/>
      <c r="M587" s="57"/>
      <c r="N587" s="2"/>
      <c r="O587" s="2"/>
      <c r="P587" s="3"/>
      <c r="Q587" s="3"/>
      <c r="R587" s="3"/>
    </row>
    <row r="588" spans="3:18" s="256" customFormat="1" ht="12.75">
      <c r="C588" s="401"/>
      <c r="G588" s="403"/>
      <c r="H588" s="402"/>
      <c r="I588" s="427"/>
      <c r="J588" s="2"/>
      <c r="K588" s="2"/>
      <c r="L588" s="2"/>
      <c r="M588" s="57"/>
      <c r="N588" s="2"/>
      <c r="O588" s="2"/>
      <c r="P588" s="3"/>
      <c r="Q588" s="3"/>
      <c r="R588" s="3"/>
    </row>
    <row r="589" spans="3:18" s="256" customFormat="1" ht="12.75">
      <c r="C589" s="401"/>
      <c r="G589" s="403"/>
      <c r="H589" s="402"/>
      <c r="I589" s="427"/>
      <c r="J589" s="2"/>
      <c r="K589" s="2"/>
      <c r="L589" s="2"/>
      <c r="M589" s="57"/>
      <c r="N589" s="2"/>
      <c r="O589" s="2"/>
      <c r="P589" s="3"/>
      <c r="Q589" s="3"/>
      <c r="R589" s="3"/>
    </row>
    <row r="590" spans="3:18" s="256" customFormat="1" ht="12.75">
      <c r="C590" s="401"/>
      <c r="G590" s="403"/>
      <c r="H590" s="402"/>
      <c r="I590" s="427"/>
      <c r="J590" s="2"/>
      <c r="K590" s="2"/>
      <c r="L590" s="2"/>
      <c r="M590" s="57"/>
      <c r="N590" s="2"/>
      <c r="O590" s="2"/>
      <c r="P590" s="3"/>
      <c r="Q590" s="3"/>
      <c r="R590" s="3"/>
    </row>
    <row r="591" spans="3:18" s="256" customFormat="1" ht="12.75">
      <c r="C591" s="401"/>
      <c r="G591" s="403"/>
      <c r="H591" s="402"/>
      <c r="I591" s="427"/>
      <c r="J591" s="2"/>
      <c r="K591" s="2"/>
      <c r="L591" s="2"/>
      <c r="M591" s="57"/>
      <c r="N591" s="2"/>
      <c r="O591" s="2"/>
      <c r="P591" s="3"/>
      <c r="Q591" s="3"/>
      <c r="R591" s="3"/>
    </row>
    <row r="592" spans="3:18" s="256" customFormat="1" ht="12.75">
      <c r="C592" s="401"/>
      <c r="G592" s="403"/>
      <c r="H592" s="402"/>
      <c r="I592" s="427"/>
      <c r="J592" s="2"/>
      <c r="K592" s="2"/>
      <c r="L592" s="2"/>
      <c r="M592" s="57"/>
      <c r="N592" s="2"/>
      <c r="O592" s="2"/>
      <c r="P592" s="3"/>
      <c r="Q592" s="3"/>
      <c r="R592" s="3"/>
    </row>
    <row r="593" spans="3:18" s="256" customFormat="1" ht="12.75">
      <c r="C593" s="401"/>
      <c r="G593" s="403"/>
      <c r="H593" s="402"/>
      <c r="I593" s="427"/>
      <c r="J593" s="2"/>
      <c r="K593" s="2"/>
      <c r="L593" s="2"/>
      <c r="M593" s="57"/>
      <c r="N593" s="2"/>
      <c r="O593" s="2"/>
      <c r="P593" s="3"/>
      <c r="Q593" s="3"/>
      <c r="R593" s="3"/>
    </row>
    <row r="594" spans="3:18" s="256" customFormat="1" ht="12.75">
      <c r="C594" s="401"/>
      <c r="G594" s="403"/>
      <c r="H594" s="402"/>
      <c r="I594" s="427"/>
      <c r="J594" s="2"/>
      <c r="K594" s="2"/>
      <c r="L594" s="2"/>
      <c r="M594" s="57"/>
      <c r="N594" s="2"/>
      <c r="O594" s="2"/>
      <c r="P594" s="3"/>
      <c r="Q594" s="3"/>
      <c r="R594" s="3"/>
    </row>
    <row r="595" spans="3:18" s="256" customFormat="1" ht="12.75">
      <c r="C595" s="401"/>
      <c r="G595" s="403"/>
      <c r="H595" s="402"/>
      <c r="I595" s="427"/>
      <c r="J595" s="2"/>
      <c r="K595" s="2"/>
      <c r="L595" s="2"/>
      <c r="M595" s="57"/>
      <c r="N595" s="2"/>
      <c r="O595" s="2"/>
      <c r="P595" s="3"/>
      <c r="Q595" s="3"/>
      <c r="R595" s="3"/>
    </row>
    <row r="596" spans="3:18" s="256" customFormat="1" ht="12.75">
      <c r="C596" s="401"/>
      <c r="G596" s="403"/>
      <c r="H596" s="402"/>
      <c r="I596" s="427"/>
      <c r="J596" s="2"/>
      <c r="K596" s="2"/>
      <c r="L596" s="2"/>
      <c r="M596" s="57"/>
      <c r="N596" s="2"/>
      <c r="O596" s="2"/>
      <c r="P596" s="3"/>
      <c r="Q596" s="3"/>
      <c r="R596" s="3"/>
    </row>
    <row r="597" spans="3:18" s="256" customFormat="1" ht="12.75">
      <c r="C597" s="401"/>
      <c r="G597" s="403"/>
      <c r="H597" s="402"/>
      <c r="I597" s="427"/>
      <c r="J597" s="2"/>
      <c r="K597" s="2"/>
      <c r="L597" s="2"/>
      <c r="M597" s="57"/>
      <c r="N597" s="2"/>
      <c r="O597" s="2"/>
      <c r="P597" s="3"/>
      <c r="Q597" s="3"/>
      <c r="R597" s="3"/>
    </row>
    <row r="598" spans="3:18" s="256" customFormat="1" ht="12.75">
      <c r="C598" s="401"/>
      <c r="G598" s="403"/>
      <c r="H598" s="402"/>
      <c r="I598" s="427"/>
      <c r="J598" s="2"/>
      <c r="K598" s="2"/>
      <c r="L598" s="2"/>
      <c r="M598" s="57"/>
      <c r="N598" s="2"/>
      <c r="O598" s="2"/>
      <c r="P598" s="3"/>
      <c r="Q598" s="3"/>
      <c r="R598" s="3"/>
    </row>
    <row r="599" spans="3:18" s="256" customFormat="1" ht="12.75">
      <c r="C599" s="401"/>
      <c r="G599" s="403"/>
      <c r="H599" s="402"/>
      <c r="I599" s="427"/>
      <c r="J599" s="2"/>
      <c r="K599" s="2"/>
      <c r="L599" s="2"/>
      <c r="M599" s="57"/>
      <c r="N599" s="2"/>
      <c r="O599" s="2"/>
      <c r="P599" s="3"/>
      <c r="Q599" s="3"/>
      <c r="R599" s="3"/>
    </row>
    <row r="600" spans="3:18" s="256" customFormat="1" ht="12.75">
      <c r="C600" s="401"/>
      <c r="G600" s="403"/>
      <c r="H600" s="402"/>
      <c r="I600" s="427"/>
      <c r="J600" s="2"/>
      <c r="K600" s="2"/>
      <c r="L600" s="2"/>
      <c r="M600" s="57"/>
      <c r="N600" s="2"/>
      <c r="O600" s="2"/>
      <c r="P600" s="3"/>
      <c r="Q600" s="3"/>
      <c r="R600" s="3"/>
    </row>
    <row r="601" spans="3:18" s="256" customFormat="1" ht="12.75">
      <c r="C601" s="401"/>
      <c r="G601" s="403"/>
      <c r="H601" s="402"/>
      <c r="I601" s="427"/>
      <c r="J601" s="2"/>
      <c r="K601" s="2"/>
      <c r="L601" s="2"/>
      <c r="M601" s="57"/>
      <c r="N601" s="2"/>
      <c r="O601" s="2"/>
      <c r="P601" s="3"/>
      <c r="Q601" s="3"/>
      <c r="R601" s="3"/>
    </row>
    <row r="602" spans="3:18" s="256" customFormat="1" ht="12.75">
      <c r="C602" s="401"/>
      <c r="G602" s="403"/>
      <c r="H602" s="402"/>
      <c r="I602" s="427"/>
      <c r="J602" s="2"/>
      <c r="K602" s="2"/>
      <c r="L602" s="2"/>
      <c r="M602" s="57"/>
      <c r="N602" s="2"/>
      <c r="O602" s="2"/>
      <c r="P602" s="3"/>
      <c r="Q602" s="3"/>
      <c r="R602" s="3"/>
    </row>
    <row r="603" spans="3:18" s="256" customFormat="1" ht="12.75">
      <c r="C603" s="401"/>
      <c r="G603" s="403"/>
      <c r="H603" s="402"/>
      <c r="I603" s="427"/>
      <c r="J603" s="2"/>
      <c r="K603" s="2"/>
      <c r="L603" s="2"/>
      <c r="M603" s="57"/>
      <c r="N603" s="2"/>
      <c r="O603" s="2"/>
      <c r="P603" s="3"/>
      <c r="Q603" s="3"/>
      <c r="R603" s="3"/>
    </row>
    <row r="604" spans="3:18" s="256" customFormat="1" ht="12.75">
      <c r="C604" s="401"/>
      <c r="G604" s="403"/>
      <c r="H604" s="402"/>
      <c r="I604" s="427"/>
      <c r="J604" s="2"/>
      <c r="K604" s="2"/>
      <c r="L604" s="2"/>
      <c r="M604" s="57"/>
      <c r="N604" s="2"/>
      <c r="O604" s="2"/>
      <c r="P604" s="3"/>
      <c r="Q604" s="3"/>
      <c r="R604" s="3"/>
    </row>
    <row r="605" spans="3:18" s="256" customFormat="1" ht="12.75">
      <c r="C605" s="401"/>
      <c r="G605" s="403"/>
      <c r="H605" s="402"/>
      <c r="I605" s="427"/>
      <c r="J605" s="2"/>
      <c r="K605" s="2"/>
      <c r="L605" s="2"/>
      <c r="M605" s="57"/>
      <c r="N605" s="2"/>
      <c r="O605" s="2"/>
      <c r="P605" s="3"/>
      <c r="Q605" s="3"/>
      <c r="R605" s="3"/>
    </row>
    <row r="606" spans="3:18" s="256" customFormat="1" ht="12.75">
      <c r="C606" s="401"/>
      <c r="G606" s="403"/>
      <c r="H606" s="402"/>
      <c r="I606" s="427"/>
      <c r="J606" s="2"/>
      <c r="K606" s="2"/>
      <c r="L606" s="2"/>
      <c r="M606" s="57"/>
      <c r="N606" s="2"/>
      <c r="O606" s="2"/>
      <c r="P606" s="3"/>
      <c r="Q606" s="3"/>
      <c r="R606" s="3"/>
    </row>
    <row r="607" spans="3:18" s="256" customFormat="1" ht="12.75">
      <c r="C607" s="401"/>
      <c r="G607" s="403"/>
      <c r="H607" s="402"/>
      <c r="I607" s="427"/>
      <c r="J607" s="2"/>
      <c r="K607" s="2"/>
      <c r="L607" s="2"/>
      <c r="M607" s="57"/>
      <c r="N607" s="2"/>
      <c r="O607" s="2"/>
      <c r="P607" s="3"/>
      <c r="Q607" s="3"/>
      <c r="R607" s="3"/>
    </row>
    <row r="608" spans="3:18" s="256" customFormat="1" ht="12.75">
      <c r="C608" s="401"/>
      <c r="G608" s="403"/>
      <c r="H608" s="402"/>
      <c r="I608" s="427"/>
      <c r="J608" s="2"/>
      <c r="K608" s="2"/>
      <c r="L608" s="2"/>
      <c r="M608" s="57"/>
      <c r="N608" s="2"/>
      <c r="O608" s="2"/>
      <c r="P608" s="3"/>
      <c r="Q608" s="3"/>
      <c r="R608" s="3"/>
    </row>
    <row r="609" spans="3:18" s="256" customFormat="1" ht="12.75">
      <c r="C609" s="401"/>
      <c r="G609" s="403"/>
      <c r="H609" s="402"/>
      <c r="I609" s="427"/>
      <c r="J609" s="2"/>
      <c r="K609" s="2"/>
      <c r="L609" s="2"/>
      <c r="M609" s="57"/>
      <c r="N609" s="2"/>
      <c r="O609" s="2"/>
      <c r="P609" s="3"/>
      <c r="Q609" s="3"/>
      <c r="R609" s="3"/>
    </row>
    <row r="610" spans="3:18" s="256" customFormat="1" ht="12.75">
      <c r="C610" s="401"/>
      <c r="G610" s="403"/>
      <c r="H610" s="402"/>
      <c r="I610" s="427"/>
      <c r="J610" s="2"/>
      <c r="K610" s="2"/>
      <c r="L610" s="2"/>
      <c r="M610" s="57"/>
      <c r="N610" s="2"/>
      <c r="O610" s="2"/>
      <c r="P610" s="3"/>
      <c r="Q610" s="3"/>
      <c r="R610" s="3"/>
    </row>
    <row r="611" spans="3:18" s="256" customFormat="1" ht="12.75">
      <c r="C611" s="401"/>
      <c r="G611" s="403"/>
      <c r="H611" s="402"/>
      <c r="I611" s="427"/>
      <c r="J611" s="2"/>
      <c r="K611" s="2"/>
      <c r="L611" s="2"/>
      <c r="M611" s="57"/>
      <c r="N611" s="2"/>
      <c r="O611" s="2"/>
      <c r="P611" s="3"/>
      <c r="Q611" s="3"/>
      <c r="R611" s="3"/>
    </row>
    <row r="612" spans="3:18" s="256" customFormat="1" ht="12.75">
      <c r="C612" s="401"/>
      <c r="G612" s="403"/>
      <c r="H612" s="402"/>
      <c r="I612" s="427"/>
      <c r="J612" s="2"/>
      <c r="K612" s="2"/>
      <c r="L612" s="2"/>
      <c r="M612" s="57"/>
      <c r="N612" s="2"/>
      <c r="O612" s="2"/>
      <c r="P612" s="3"/>
      <c r="Q612" s="3"/>
      <c r="R612" s="3"/>
    </row>
    <row r="613" spans="3:18" s="256" customFormat="1" ht="12.75">
      <c r="C613" s="401"/>
      <c r="G613" s="403"/>
      <c r="H613" s="402"/>
      <c r="I613" s="427"/>
      <c r="J613" s="2"/>
      <c r="K613" s="2"/>
      <c r="L613" s="2"/>
      <c r="M613" s="57"/>
      <c r="N613" s="2"/>
      <c r="O613" s="2"/>
      <c r="P613" s="3"/>
      <c r="Q613" s="3"/>
      <c r="R613" s="3"/>
    </row>
    <row r="614" spans="3:18" s="256" customFormat="1" ht="12.75">
      <c r="C614" s="401"/>
      <c r="G614" s="403"/>
      <c r="H614" s="402"/>
      <c r="I614" s="427"/>
      <c r="J614" s="2"/>
      <c r="K614" s="2"/>
      <c r="L614" s="2"/>
      <c r="M614" s="57"/>
      <c r="N614" s="2"/>
      <c r="O614" s="2"/>
      <c r="P614" s="3"/>
      <c r="Q614" s="3"/>
      <c r="R614" s="3"/>
    </row>
    <row r="615" spans="3:18" s="256" customFormat="1" ht="12.75">
      <c r="C615" s="401"/>
      <c r="G615" s="403"/>
      <c r="H615" s="402"/>
      <c r="I615" s="427"/>
      <c r="J615" s="2"/>
      <c r="K615" s="2"/>
      <c r="L615" s="2"/>
      <c r="M615" s="57"/>
      <c r="N615" s="2"/>
      <c r="O615" s="2"/>
      <c r="P615" s="3"/>
      <c r="Q615" s="3"/>
      <c r="R615" s="3"/>
    </row>
    <row r="616" spans="3:18" s="256" customFormat="1" ht="12.75">
      <c r="C616" s="401"/>
      <c r="G616" s="403"/>
      <c r="H616" s="402"/>
      <c r="I616" s="427"/>
      <c r="J616" s="2"/>
      <c r="K616" s="2"/>
      <c r="L616" s="2"/>
      <c r="M616" s="57"/>
      <c r="N616" s="2"/>
      <c r="O616" s="2"/>
      <c r="P616" s="3"/>
      <c r="Q616" s="3"/>
      <c r="R616" s="3"/>
    </row>
    <row r="617" spans="3:18" s="256" customFormat="1" ht="12.75">
      <c r="C617" s="401"/>
      <c r="G617" s="403"/>
      <c r="H617" s="402"/>
      <c r="I617" s="427"/>
      <c r="J617" s="2"/>
      <c r="K617" s="2"/>
      <c r="L617" s="2"/>
      <c r="M617" s="57"/>
      <c r="N617" s="2"/>
      <c r="O617" s="2"/>
      <c r="P617" s="3"/>
      <c r="Q617" s="3"/>
      <c r="R617" s="3"/>
    </row>
    <row r="618" spans="3:18" s="256" customFormat="1" ht="12.75">
      <c r="C618" s="401"/>
      <c r="G618" s="403"/>
      <c r="H618" s="402"/>
      <c r="I618" s="427"/>
      <c r="J618" s="2"/>
      <c r="K618" s="2"/>
      <c r="L618" s="2"/>
      <c r="M618" s="57"/>
      <c r="N618" s="2"/>
      <c r="O618" s="2"/>
      <c r="P618" s="3"/>
      <c r="Q618" s="3"/>
      <c r="R618" s="3"/>
    </row>
    <row r="619" spans="3:18" s="256" customFormat="1" ht="12.75">
      <c r="C619" s="401"/>
      <c r="G619" s="403"/>
      <c r="H619" s="402"/>
      <c r="I619" s="427"/>
      <c r="J619" s="2"/>
      <c r="K619" s="2"/>
      <c r="L619" s="2"/>
      <c r="M619" s="57"/>
      <c r="N619" s="2"/>
      <c r="O619" s="2"/>
      <c r="P619" s="3"/>
      <c r="Q619" s="3"/>
      <c r="R619" s="3"/>
    </row>
    <row r="620" spans="3:18" s="256" customFormat="1" ht="12.75">
      <c r="C620" s="401"/>
      <c r="G620" s="403"/>
      <c r="H620" s="402"/>
      <c r="I620" s="427"/>
      <c r="J620" s="2"/>
      <c r="K620" s="2"/>
      <c r="L620" s="2"/>
      <c r="M620" s="57"/>
      <c r="N620" s="2"/>
      <c r="O620" s="2"/>
      <c r="P620" s="3"/>
      <c r="Q620" s="3"/>
      <c r="R620" s="3"/>
    </row>
    <row r="621" spans="3:18" s="256" customFormat="1" ht="12.75">
      <c r="C621" s="401"/>
      <c r="G621" s="403"/>
      <c r="H621" s="402"/>
      <c r="I621" s="427"/>
      <c r="J621" s="2"/>
      <c r="K621" s="2"/>
      <c r="L621" s="2"/>
      <c r="M621" s="57"/>
      <c r="N621" s="2"/>
      <c r="O621" s="2"/>
      <c r="P621" s="3"/>
      <c r="Q621" s="3"/>
      <c r="R621" s="3"/>
    </row>
    <row r="622" spans="3:18" s="256" customFormat="1" ht="12.75">
      <c r="C622" s="401"/>
      <c r="G622" s="403"/>
      <c r="H622" s="402"/>
      <c r="I622" s="427"/>
      <c r="J622" s="2"/>
      <c r="K622" s="2"/>
      <c r="L622" s="2"/>
      <c r="M622" s="57"/>
      <c r="N622" s="2"/>
      <c r="O622" s="2"/>
      <c r="P622" s="3"/>
      <c r="Q622" s="3"/>
      <c r="R622" s="3"/>
    </row>
    <row r="623" spans="3:18" s="256" customFormat="1" ht="12.75">
      <c r="C623" s="401"/>
      <c r="G623" s="403"/>
      <c r="H623" s="402"/>
      <c r="I623" s="427"/>
      <c r="J623" s="2"/>
      <c r="K623" s="2"/>
      <c r="L623" s="2"/>
      <c r="M623" s="57"/>
      <c r="N623" s="2"/>
      <c r="O623" s="2"/>
      <c r="P623" s="3"/>
      <c r="Q623" s="3"/>
      <c r="R623" s="3"/>
    </row>
    <row r="624" spans="3:18" s="256" customFormat="1" ht="12.75">
      <c r="C624" s="401"/>
      <c r="G624" s="403"/>
      <c r="H624" s="402"/>
      <c r="I624" s="427"/>
      <c r="J624" s="2"/>
      <c r="K624" s="2"/>
      <c r="L624" s="2"/>
      <c r="M624" s="57"/>
      <c r="N624" s="2"/>
      <c r="O624" s="2"/>
      <c r="P624" s="3"/>
      <c r="Q624" s="3"/>
      <c r="R624" s="3"/>
    </row>
    <row r="625" spans="3:18" s="256" customFormat="1" ht="12.75">
      <c r="C625" s="401"/>
      <c r="G625" s="403"/>
      <c r="H625" s="402"/>
      <c r="I625" s="427"/>
      <c r="J625" s="2"/>
      <c r="K625" s="2"/>
      <c r="L625" s="2"/>
      <c r="M625" s="57"/>
      <c r="N625" s="2"/>
      <c r="O625" s="2"/>
      <c r="P625" s="3"/>
      <c r="Q625" s="3"/>
      <c r="R625" s="3"/>
    </row>
    <row r="626" spans="3:18" s="256" customFormat="1" ht="12.75">
      <c r="C626" s="401"/>
      <c r="G626" s="403"/>
      <c r="H626" s="402"/>
      <c r="I626" s="427"/>
      <c r="J626" s="2"/>
      <c r="K626" s="2"/>
      <c r="L626" s="2"/>
      <c r="M626" s="57"/>
      <c r="N626" s="2"/>
      <c r="O626" s="2"/>
      <c r="P626" s="3"/>
      <c r="Q626" s="3"/>
      <c r="R626" s="3"/>
    </row>
    <row r="627" spans="3:18" s="256" customFormat="1" ht="12.75">
      <c r="C627" s="401"/>
      <c r="G627" s="403"/>
      <c r="H627" s="402"/>
      <c r="I627" s="427"/>
      <c r="J627" s="2"/>
      <c r="K627" s="2"/>
      <c r="L627" s="2"/>
      <c r="M627" s="57"/>
      <c r="N627" s="2"/>
      <c r="O627" s="2"/>
      <c r="P627" s="3"/>
      <c r="Q627" s="3"/>
      <c r="R627" s="3"/>
    </row>
    <row r="628" spans="3:18" s="256" customFormat="1" ht="12.75">
      <c r="C628" s="401"/>
      <c r="G628" s="403"/>
      <c r="H628" s="402"/>
      <c r="I628" s="427"/>
      <c r="J628" s="2"/>
      <c r="K628" s="2"/>
      <c r="L628" s="2"/>
      <c r="M628" s="57"/>
      <c r="N628" s="2"/>
      <c r="O628" s="2"/>
      <c r="P628" s="3"/>
      <c r="Q628" s="3"/>
      <c r="R628" s="3"/>
    </row>
    <row r="629" spans="3:18" s="256" customFormat="1" ht="12.75">
      <c r="C629" s="401"/>
      <c r="G629" s="403"/>
      <c r="H629" s="402"/>
      <c r="I629" s="427"/>
      <c r="J629" s="2"/>
      <c r="K629" s="2"/>
      <c r="L629" s="2"/>
      <c r="M629" s="57"/>
      <c r="N629" s="2"/>
      <c r="O629" s="2"/>
      <c r="P629" s="3"/>
      <c r="Q629" s="3"/>
      <c r="R629" s="3"/>
    </row>
    <row r="630" spans="3:18" s="256" customFormat="1" ht="12.75">
      <c r="C630" s="401"/>
      <c r="G630" s="403"/>
      <c r="H630" s="402"/>
      <c r="I630" s="427"/>
      <c r="J630" s="2"/>
      <c r="K630" s="2"/>
      <c r="L630" s="2"/>
      <c r="M630" s="57"/>
      <c r="N630" s="2"/>
      <c r="O630" s="2"/>
      <c r="P630" s="3"/>
      <c r="Q630" s="3"/>
      <c r="R630" s="3"/>
    </row>
    <row r="631" spans="3:18" s="256" customFormat="1" ht="12.75">
      <c r="C631" s="401"/>
      <c r="G631" s="403"/>
      <c r="H631" s="402"/>
      <c r="I631" s="427"/>
      <c r="J631" s="2"/>
      <c r="K631" s="2"/>
      <c r="L631" s="2"/>
      <c r="M631" s="57"/>
      <c r="N631" s="2"/>
      <c r="O631" s="2"/>
      <c r="P631" s="3"/>
      <c r="Q631" s="3"/>
      <c r="R631" s="3"/>
    </row>
    <row r="632" spans="3:18" s="256" customFormat="1" ht="12.75">
      <c r="C632" s="401"/>
      <c r="G632" s="403"/>
      <c r="H632" s="402"/>
      <c r="I632" s="427"/>
      <c r="J632" s="2"/>
      <c r="K632" s="2"/>
      <c r="L632" s="2"/>
      <c r="M632" s="57"/>
      <c r="N632" s="2"/>
      <c r="O632" s="2"/>
      <c r="P632" s="3"/>
      <c r="Q632" s="3"/>
      <c r="R632" s="3"/>
    </row>
    <row r="633" spans="3:18" s="256" customFormat="1" ht="12.75">
      <c r="C633" s="401"/>
      <c r="G633" s="403"/>
      <c r="H633" s="402"/>
      <c r="I633" s="427"/>
      <c r="J633" s="2"/>
      <c r="K633" s="2"/>
      <c r="L633" s="2"/>
      <c r="M633" s="57"/>
      <c r="N633" s="2"/>
      <c r="O633" s="2"/>
      <c r="P633" s="3"/>
      <c r="Q633" s="3"/>
      <c r="R633" s="3"/>
    </row>
    <row r="634" spans="3:18" s="256" customFormat="1" ht="12.75">
      <c r="C634" s="401"/>
      <c r="G634" s="403"/>
      <c r="H634" s="402"/>
      <c r="I634" s="427"/>
      <c r="J634" s="2"/>
      <c r="K634" s="2"/>
      <c r="L634" s="2"/>
      <c r="M634" s="57"/>
      <c r="N634" s="2"/>
      <c r="O634" s="2"/>
      <c r="P634" s="3"/>
      <c r="Q634" s="3"/>
      <c r="R634" s="3"/>
    </row>
    <row r="635" spans="3:18" s="256" customFormat="1" ht="12.75">
      <c r="C635" s="401"/>
      <c r="G635" s="403"/>
      <c r="H635" s="402"/>
      <c r="I635" s="427"/>
      <c r="J635" s="2"/>
      <c r="K635" s="2"/>
      <c r="L635" s="2"/>
      <c r="M635" s="57"/>
      <c r="N635" s="2"/>
      <c r="O635" s="2"/>
      <c r="P635" s="3"/>
      <c r="Q635" s="3"/>
      <c r="R635" s="3"/>
    </row>
    <row r="636" spans="3:18" s="256" customFormat="1" ht="12.75">
      <c r="C636" s="401"/>
      <c r="G636" s="403"/>
      <c r="H636" s="402"/>
      <c r="I636" s="427"/>
      <c r="J636" s="2"/>
      <c r="K636" s="2"/>
      <c r="L636" s="2"/>
      <c r="M636" s="57"/>
      <c r="N636" s="2"/>
      <c r="O636" s="2"/>
      <c r="P636" s="3"/>
      <c r="Q636" s="3"/>
      <c r="R636" s="3"/>
    </row>
    <row r="637" spans="3:18" s="256" customFormat="1" ht="12.75">
      <c r="C637" s="401"/>
      <c r="G637" s="403"/>
      <c r="H637" s="402"/>
      <c r="I637" s="427"/>
      <c r="J637" s="2"/>
      <c r="K637" s="2"/>
      <c r="L637" s="2"/>
      <c r="M637" s="57"/>
      <c r="N637" s="2"/>
      <c r="O637" s="2"/>
      <c r="P637" s="3"/>
      <c r="Q637" s="3"/>
      <c r="R637" s="3"/>
    </row>
    <row r="638" spans="3:18" s="256" customFormat="1" ht="12.75">
      <c r="C638" s="401"/>
      <c r="G638" s="403"/>
      <c r="H638" s="402"/>
      <c r="I638" s="427"/>
      <c r="J638" s="2"/>
      <c r="K638" s="2"/>
      <c r="L638" s="2"/>
      <c r="M638" s="57"/>
      <c r="N638" s="2"/>
      <c r="O638" s="2"/>
      <c r="P638" s="3"/>
      <c r="Q638" s="3"/>
      <c r="R638" s="3"/>
    </row>
    <row r="639" spans="3:18" s="256" customFormat="1" ht="12.75">
      <c r="C639" s="401"/>
      <c r="G639" s="403"/>
      <c r="H639" s="402"/>
      <c r="I639" s="427"/>
      <c r="J639" s="2"/>
      <c r="K639" s="2"/>
      <c r="L639" s="2"/>
      <c r="M639" s="57"/>
      <c r="N639" s="2"/>
      <c r="O639" s="2"/>
      <c r="P639" s="3"/>
      <c r="Q639" s="3"/>
      <c r="R639" s="3"/>
    </row>
    <row r="640" spans="3:18" s="256" customFormat="1" ht="12.75">
      <c r="C640" s="401"/>
      <c r="G640" s="403"/>
      <c r="H640" s="402"/>
      <c r="I640" s="427"/>
      <c r="J640" s="2"/>
      <c r="K640" s="2"/>
      <c r="L640" s="2"/>
      <c r="M640" s="57"/>
      <c r="N640" s="2"/>
      <c r="O640" s="2"/>
      <c r="P640" s="3"/>
      <c r="Q640" s="3"/>
      <c r="R640" s="3"/>
    </row>
    <row r="641" spans="3:18" s="256" customFormat="1" ht="12.75">
      <c r="C641" s="401"/>
      <c r="G641" s="403"/>
      <c r="H641" s="402"/>
      <c r="I641" s="427"/>
      <c r="J641" s="2"/>
      <c r="K641" s="2"/>
      <c r="L641" s="2"/>
      <c r="M641" s="57"/>
      <c r="N641" s="2"/>
      <c r="O641" s="2"/>
      <c r="P641" s="3"/>
      <c r="Q641" s="3"/>
      <c r="R641" s="3"/>
    </row>
    <row r="642" spans="3:18" s="256" customFormat="1" ht="12.75">
      <c r="C642" s="401"/>
      <c r="G642" s="403"/>
      <c r="H642" s="402"/>
      <c r="I642" s="427"/>
      <c r="J642" s="2"/>
      <c r="K642" s="2"/>
      <c r="L642" s="2"/>
      <c r="M642" s="57"/>
      <c r="N642" s="2"/>
      <c r="O642" s="2"/>
      <c r="P642" s="3"/>
      <c r="Q642" s="3"/>
      <c r="R642" s="3"/>
    </row>
    <row r="643" spans="3:18" s="256" customFormat="1" ht="12.75">
      <c r="C643" s="401"/>
      <c r="G643" s="403"/>
      <c r="H643" s="402"/>
      <c r="I643" s="427"/>
      <c r="J643" s="2"/>
      <c r="K643" s="2"/>
      <c r="L643" s="2"/>
      <c r="M643" s="57"/>
      <c r="N643" s="2"/>
      <c r="O643" s="2"/>
      <c r="P643" s="3"/>
      <c r="Q643" s="3"/>
      <c r="R643" s="3"/>
    </row>
    <row r="644" spans="3:18" s="256" customFormat="1" ht="12.75">
      <c r="C644" s="401"/>
      <c r="G644" s="403"/>
      <c r="H644" s="402"/>
      <c r="I644" s="427"/>
      <c r="J644" s="2"/>
      <c r="K644" s="2"/>
      <c r="L644" s="2"/>
      <c r="M644" s="57"/>
      <c r="N644" s="2"/>
      <c r="O644" s="2"/>
      <c r="P644" s="3"/>
      <c r="Q644" s="3"/>
      <c r="R644" s="3"/>
    </row>
    <row r="645" spans="3:18" s="256" customFormat="1" ht="12.75">
      <c r="C645" s="401"/>
      <c r="G645" s="403"/>
      <c r="H645" s="402"/>
      <c r="I645" s="427"/>
      <c r="J645" s="2"/>
      <c r="K645" s="2"/>
      <c r="L645" s="2"/>
      <c r="M645" s="57"/>
      <c r="N645" s="2"/>
      <c r="O645" s="2"/>
      <c r="P645" s="3"/>
      <c r="Q645" s="3"/>
      <c r="R645" s="3"/>
    </row>
    <row r="646" spans="3:18" s="256" customFormat="1" ht="12.75">
      <c r="C646" s="401"/>
      <c r="G646" s="403"/>
      <c r="H646" s="402"/>
      <c r="I646" s="427"/>
      <c r="J646" s="2"/>
      <c r="K646" s="2"/>
      <c r="L646" s="2"/>
      <c r="M646" s="57"/>
      <c r="N646" s="2"/>
      <c r="O646" s="2"/>
      <c r="P646" s="3"/>
      <c r="Q646" s="3"/>
      <c r="R646" s="3"/>
    </row>
    <row r="647" spans="3:18" s="256" customFormat="1" ht="12.75">
      <c r="C647" s="401"/>
      <c r="G647" s="403"/>
      <c r="H647" s="402"/>
      <c r="I647" s="427"/>
      <c r="J647" s="2"/>
      <c r="K647" s="2"/>
      <c r="L647" s="2"/>
      <c r="M647" s="57"/>
      <c r="N647" s="2"/>
      <c r="O647" s="2"/>
      <c r="P647" s="3"/>
      <c r="Q647" s="3"/>
      <c r="R647" s="3"/>
    </row>
    <row r="648" spans="3:18" s="256" customFormat="1" ht="12.75">
      <c r="C648" s="401"/>
      <c r="G648" s="403"/>
      <c r="H648" s="402"/>
      <c r="I648" s="427"/>
      <c r="J648" s="2"/>
      <c r="K648" s="2"/>
      <c r="L648" s="2"/>
      <c r="M648" s="57"/>
      <c r="N648" s="2"/>
      <c r="O648" s="2"/>
      <c r="P648" s="3"/>
      <c r="Q648" s="3"/>
      <c r="R648" s="3"/>
    </row>
    <row r="649" spans="3:18" s="256" customFormat="1" ht="12.75">
      <c r="C649" s="401"/>
      <c r="G649" s="403"/>
      <c r="H649" s="402"/>
      <c r="I649" s="427"/>
      <c r="J649" s="2"/>
      <c r="K649" s="2"/>
      <c r="L649" s="2"/>
      <c r="M649" s="57"/>
      <c r="N649" s="2"/>
      <c r="O649" s="2"/>
      <c r="P649" s="3"/>
      <c r="Q649" s="3"/>
      <c r="R649" s="3"/>
    </row>
    <row r="650" spans="3:18" s="256" customFormat="1" ht="12.75">
      <c r="C650" s="401"/>
      <c r="G650" s="403"/>
      <c r="H650" s="402"/>
      <c r="I650" s="427"/>
      <c r="J650" s="2"/>
      <c r="K650" s="2"/>
      <c r="L650" s="2"/>
      <c r="M650" s="57"/>
      <c r="N650" s="2"/>
      <c r="O650" s="2"/>
      <c r="P650" s="3"/>
      <c r="Q650" s="3"/>
      <c r="R650" s="3"/>
    </row>
    <row r="651" spans="3:18" s="256" customFormat="1" ht="12.75">
      <c r="C651" s="401"/>
      <c r="G651" s="403"/>
      <c r="H651" s="402"/>
      <c r="I651" s="427"/>
      <c r="J651" s="2"/>
      <c r="K651" s="2"/>
      <c r="L651" s="2"/>
      <c r="M651" s="57"/>
      <c r="N651" s="2"/>
      <c r="O651" s="2"/>
      <c r="P651" s="3"/>
      <c r="Q651" s="3"/>
      <c r="R651" s="3"/>
    </row>
    <row r="652" spans="3:18" s="256" customFormat="1" ht="12.75">
      <c r="C652" s="401"/>
      <c r="G652" s="403"/>
      <c r="H652" s="402"/>
      <c r="I652" s="427"/>
      <c r="J652" s="2"/>
      <c r="K652" s="2"/>
      <c r="L652" s="2"/>
      <c r="M652" s="57"/>
      <c r="N652" s="2"/>
      <c r="O652" s="2"/>
      <c r="P652" s="3"/>
      <c r="Q652" s="3"/>
      <c r="R652" s="3"/>
    </row>
    <row r="653" spans="3:18" s="256" customFormat="1" ht="12.75">
      <c r="C653" s="401"/>
      <c r="G653" s="403"/>
      <c r="H653" s="402"/>
      <c r="I653" s="427"/>
      <c r="J653" s="2"/>
      <c r="K653" s="2"/>
      <c r="L653" s="2"/>
      <c r="M653" s="57"/>
      <c r="N653" s="2"/>
      <c r="O653" s="2"/>
      <c r="P653" s="3"/>
      <c r="Q653" s="3"/>
      <c r="R653" s="3"/>
    </row>
    <row r="654" spans="3:18" s="256" customFormat="1" ht="12.75">
      <c r="C654" s="401"/>
      <c r="G654" s="403"/>
      <c r="H654" s="402"/>
      <c r="I654" s="427"/>
      <c r="J654" s="2"/>
      <c r="K654" s="2"/>
      <c r="L654" s="2"/>
      <c r="M654" s="57"/>
      <c r="N654" s="2"/>
      <c r="O654" s="2"/>
      <c r="P654" s="3"/>
      <c r="Q654" s="3"/>
      <c r="R654" s="3"/>
    </row>
    <row r="655" spans="3:18" s="256" customFormat="1" ht="12.75">
      <c r="C655" s="401"/>
      <c r="G655" s="403"/>
      <c r="H655" s="402"/>
      <c r="I655" s="427"/>
      <c r="J655" s="2"/>
      <c r="K655" s="2"/>
      <c r="L655" s="2"/>
      <c r="M655" s="57"/>
      <c r="N655" s="2"/>
      <c r="O655" s="2"/>
      <c r="P655" s="3"/>
      <c r="Q655" s="3"/>
      <c r="R655" s="3"/>
    </row>
    <row r="656" spans="3:18" s="256" customFormat="1" ht="12.75">
      <c r="C656" s="401"/>
      <c r="G656" s="403"/>
      <c r="H656" s="402"/>
      <c r="I656" s="427"/>
      <c r="J656" s="2"/>
      <c r="K656" s="2"/>
      <c r="L656" s="2"/>
      <c r="M656" s="57"/>
      <c r="N656" s="2"/>
      <c r="O656" s="2"/>
      <c r="P656" s="3"/>
      <c r="Q656" s="3"/>
      <c r="R656" s="3"/>
    </row>
    <row r="657" spans="3:18" s="256" customFormat="1" ht="12.75">
      <c r="C657" s="401"/>
      <c r="G657" s="403"/>
      <c r="H657" s="402"/>
      <c r="I657" s="427"/>
      <c r="J657" s="2"/>
      <c r="K657" s="2"/>
      <c r="L657" s="2"/>
      <c r="M657" s="57"/>
      <c r="N657" s="2"/>
      <c r="O657" s="2"/>
      <c r="P657" s="3"/>
      <c r="Q657" s="3"/>
      <c r="R657" s="3"/>
    </row>
    <row r="658" spans="3:18" s="256" customFormat="1" ht="12.75">
      <c r="C658" s="401"/>
      <c r="G658" s="403"/>
      <c r="H658" s="402"/>
      <c r="I658" s="427"/>
      <c r="J658" s="2"/>
      <c r="K658" s="2"/>
      <c r="L658" s="2"/>
      <c r="M658" s="57"/>
      <c r="N658" s="2"/>
      <c r="O658" s="2"/>
      <c r="P658" s="3"/>
      <c r="Q658" s="3"/>
      <c r="R658" s="3"/>
    </row>
    <row r="659" spans="3:18" s="256" customFormat="1" ht="12.75">
      <c r="C659" s="401"/>
      <c r="G659" s="403"/>
      <c r="H659" s="402"/>
      <c r="I659" s="427"/>
      <c r="J659" s="2"/>
      <c r="K659" s="2"/>
      <c r="L659" s="2"/>
      <c r="M659" s="57"/>
      <c r="N659" s="2"/>
      <c r="O659" s="2"/>
      <c r="P659" s="3"/>
      <c r="Q659" s="3"/>
      <c r="R659" s="3"/>
    </row>
    <row r="660" spans="3:18" s="256" customFormat="1" ht="12.75">
      <c r="C660" s="401"/>
      <c r="G660" s="403"/>
      <c r="H660" s="402"/>
      <c r="I660" s="427"/>
      <c r="J660" s="2"/>
      <c r="K660" s="2"/>
      <c r="L660" s="2"/>
      <c r="M660" s="57"/>
      <c r="N660" s="2"/>
      <c r="O660" s="2"/>
      <c r="P660" s="3"/>
      <c r="Q660" s="3"/>
      <c r="R660" s="3"/>
    </row>
    <row r="661" spans="3:18" s="256" customFormat="1" ht="12.75">
      <c r="C661" s="401"/>
      <c r="G661" s="403"/>
      <c r="H661" s="402"/>
      <c r="I661" s="427"/>
      <c r="J661" s="2"/>
      <c r="K661" s="2"/>
      <c r="L661" s="2"/>
      <c r="M661" s="57"/>
      <c r="N661" s="2"/>
      <c r="O661" s="2"/>
      <c r="P661" s="3"/>
      <c r="Q661" s="3"/>
      <c r="R661" s="3"/>
    </row>
    <row r="662" spans="3:18" s="256" customFormat="1" ht="12.75">
      <c r="C662" s="401"/>
      <c r="G662" s="403"/>
      <c r="H662" s="402"/>
      <c r="I662" s="427"/>
      <c r="J662" s="2"/>
      <c r="K662" s="2"/>
      <c r="L662" s="2"/>
      <c r="M662" s="57"/>
      <c r="N662" s="2"/>
      <c r="O662" s="2"/>
      <c r="P662" s="3"/>
      <c r="Q662" s="3"/>
      <c r="R662" s="3"/>
    </row>
    <row r="663" spans="3:18" s="256" customFormat="1" ht="12.75">
      <c r="C663" s="401"/>
      <c r="G663" s="403"/>
      <c r="H663" s="402"/>
      <c r="I663" s="427"/>
      <c r="J663" s="2"/>
      <c r="K663" s="2"/>
      <c r="L663" s="2"/>
      <c r="M663" s="57"/>
      <c r="N663" s="2"/>
      <c r="O663" s="2"/>
      <c r="P663" s="3"/>
      <c r="Q663" s="3"/>
      <c r="R663" s="3"/>
    </row>
    <row r="664" spans="3:18" s="256" customFormat="1" ht="12.75">
      <c r="C664" s="401"/>
      <c r="G664" s="403"/>
      <c r="H664" s="402"/>
      <c r="I664" s="427"/>
      <c r="J664" s="2"/>
      <c r="K664" s="2"/>
      <c r="L664" s="2"/>
      <c r="M664" s="57"/>
      <c r="N664" s="2"/>
      <c r="O664" s="2"/>
      <c r="P664" s="3"/>
      <c r="Q664" s="3"/>
      <c r="R664" s="3"/>
    </row>
    <row r="665" spans="3:18" s="256" customFormat="1" ht="12.75">
      <c r="C665" s="401"/>
      <c r="G665" s="403"/>
      <c r="H665" s="402"/>
      <c r="I665" s="427"/>
      <c r="J665" s="2"/>
      <c r="K665" s="2"/>
      <c r="L665" s="2"/>
      <c r="M665" s="57"/>
      <c r="N665" s="2"/>
      <c r="O665" s="2"/>
      <c r="P665" s="3"/>
      <c r="Q665" s="3"/>
      <c r="R665" s="3"/>
    </row>
    <row r="666" spans="3:18" s="256" customFormat="1" ht="12.75">
      <c r="C666" s="401"/>
      <c r="G666" s="403"/>
      <c r="H666" s="402"/>
      <c r="I666" s="427"/>
      <c r="J666" s="2"/>
      <c r="K666" s="2"/>
      <c r="L666" s="2"/>
      <c r="M666" s="57"/>
      <c r="N666" s="2"/>
      <c r="O666" s="2"/>
      <c r="P666" s="3"/>
      <c r="Q666" s="3"/>
      <c r="R666" s="3"/>
    </row>
    <row r="667" spans="3:18" s="256" customFormat="1" ht="12.75">
      <c r="C667" s="401"/>
      <c r="G667" s="403"/>
      <c r="H667" s="402"/>
      <c r="I667" s="427"/>
      <c r="J667" s="2"/>
      <c r="K667" s="2"/>
      <c r="L667" s="2"/>
      <c r="M667" s="57"/>
      <c r="N667" s="2"/>
      <c r="O667" s="2"/>
      <c r="P667" s="3"/>
      <c r="Q667" s="3"/>
      <c r="R667" s="3"/>
    </row>
    <row r="668" spans="3:18" s="256" customFormat="1" ht="12.75">
      <c r="C668" s="401"/>
      <c r="G668" s="403"/>
      <c r="H668" s="402"/>
      <c r="I668" s="427"/>
      <c r="J668" s="2"/>
      <c r="K668" s="2"/>
      <c r="L668" s="2"/>
      <c r="M668" s="57"/>
      <c r="N668" s="2"/>
      <c r="O668" s="2"/>
      <c r="P668" s="3"/>
      <c r="Q668" s="3"/>
      <c r="R668" s="3"/>
    </row>
    <row r="669" spans="3:18" s="256" customFormat="1" ht="12.75">
      <c r="C669" s="401"/>
      <c r="G669" s="403"/>
      <c r="H669" s="402"/>
      <c r="I669" s="427"/>
      <c r="J669" s="2"/>
      <c r="K669" s="2"/>
      <c r="L669" s="2"/>
      <c r="M669" s="57"/>
      <c r="N669" s="2"/>
      <c r="O669" s="2"/>
      <c r="P669" s="3"/>
      <c r="Q669" s="3"/>
      <c r="R669" s="3"/>
    </row>
    <row r="670" spans="3:18" s="256" customFormat="1" ht="12.75">
      <c r="C670" s="401"/>
      <c r="G670" s="403"/>
      <c r="H670" s="402"/>
      <c r="I670" s="427"/>
      <c r="J670" s="2"/>
      <c r="K670" s="2"/>
      <c r="L670" s="2"/>
      <c r="M670" s="57"/>
      <c r="N670" s="2"/>
      <c r="O670" s="2"/>
      <c r="P670" s="3"/>
      <c r="Q670" s="3"/>
      <c r="R670" s="3"/>
    </row>
    <row r="671" spans="3:18" s="256" customFormat="1" ht="12.75">
      <c r="C671" s="401"/>
      <c r="G671" s="403"/>
      <c r="H671" s="402"/>
      <c r="I671" s="427"/>
      <c r="J671" s="2"/>
      <c r="K671" s="2"/>
      <c r="L671" s="2"/>
      <c r="M671" s="57"/>
      <c r="N671" s="2"/>
      <c r="O671" s="2"/>
      <c r="P671" s="3"/>
      <c r="Q671" s="3"/>
      <c r="R671" s="3"/>
    </row>
    <row r="672" spans="3:18" s="256" customFormat="1" ht="12.75">
      <c r="C672" s="401"/>
      <c r="G672" s="403"/>
      <c r="H672" s="402"/>
      <c r="I672" s="427"/>
      <c r="J672" s="2"/>
      <c r="K672" s="2"/>
      <c r="L672" s="2"/>
      <c r="M672" s="57"/>
      <c r="N672" s="2"/>
      <c r="O672" s="2"/>
      <c r="P672" s="3"/>
      <c r="Q672" s="3"/>
      <c r="R672" s="3"/>
    </row>
    <row r="673" spans="3:18" s="256" customFormat="1" ht="12.75">
      <c r="C673" s="401"/>
      <c r="G673" s="403"/>
      <c r="H673" s="402"/>
      <c r="I673" s="427"/>
      <c r="J673" s="2"/>
      <c r="K673" s="2"/>
      <c r="L673" s="2"/>
      <c r="M673" s="57"/>
      <c r="N673" s="2"/>
      <c r="O673" s="2"/>
      <c r="P673" s="3"/>
      <c r="Q673" s="3"/>
      <c r="R673" s="3"/>
    </row>
    <row r="674" spans="3:18" s="256" customFormat="1" ht="12.75">
      <c r="C674" s="401"/>
      <c r="G674" s="403"/>
      <c r="H674" s="402"/>
      <c r="I674" s="427"/>
      <c r="J674" s="2"/>
      <c r="K674" s="2"/>
      <c r="L674" s="2"/>
      <c r="M674" s="57"/>
      <c r="N674" s="2"/>
      <c r="O674" s="2"/>
      <c r="P674" s="3"/>
      <c r="Q674" s="3"/>
      <c r="R674" s="3"/>
    </row>
    <row r="675" spans="3:18" s="256" customFormat="1" ht="12.75">
      <c r="C675" s="401"/>
      <c r="G675" s="403"/>
      <c r="H675" s="402"/>
      <c r="I675" s="427"/>
      <c r="J675" s="2"/>
      <c r="K675" s="2"/>
      <c r="L675" s="2"/>
      <c r="M675" s="57"/>
      <c r="N675" s="2"/>
      <c r="O675" s="2"/>
      <c r="P675" s="3"/>
      <c r="Q675" s="3"/>
      <c r="R675" s="3"/>
    </row>
    <row r="676" spans="3:18" s="256" customFormat="1" ht="12.75">
      <c r="C676" s="401"/>
      <c r="G676" s="403"/>
      <c r="H676" s="402"/>
      <c r="I676" s="427"/>
      <c r="J676" s="2"/>
      <c r="K676" s="2"/>
      <c r="L676" s="2"/>
      <c r="M676" s="57"/>
      <c r="N676" s="2"/>
      <c r="O676" s="2"/>
      <c r="P676" s="3"/>
      <c r="Q676" s="3"/>
      <c r="R676" s="3"/>
    </row>
    <row r="677" spans="3:18" s="256" customFormat="1" ht="12.75">
      <c r="C677" s="401"/>
      <c r="G677" s="403"/>
      <c r="H677" s="402"/>
      <c r="I677" s="427"/>
      <c r="J677" s="2"/>
      <c r="K677" s="2"/>
      <c r="L677" s="2"/>
      <c r="M677" s="57"/>
      <c r="N677" s="2"/>
      <c r="O677" s="2"/>
      <c r="P677" s="3"/>
      <c r="Q677" s="3"/>
      <c r="R677" s="3"/>
    </row>
    <row r="678" spans="3:18" s="256" customFormat="1" ht="12.75">
      <c r="C678" s="401"/>
      <c r="G678" s="403"/>
      <c r="H678" s="402"/>
      <c r="I678" s="427"/>
      <c r="J678" s="2"/>
      <c r="K678" s="2"/>
      <c r="L678" s="2"/>
      <c r="M678" s="57"/>
      <c r="N678" s="2"/>
      <c r="O678" s="2"/>
      <c r="P678" s="3"/>
      <c r="Q678" s="3"/>
      <c r="R678" s="3"/>
    </row>
    <row r="679" spans="3:18" s="256" customFormat="1" ht="12.75">
      <c r="C679" s="401"/>
      <c r="G679" s="403"/>
      <c r="H679" s="402"/>
      <c r="I679" s="427"/>
      <c r="J679" s="2"/>
      <c r="K679" s="2"/>
      <c r="L679" s="2"/>
      <c r="M679" s="57"/>
      <c r="N679" s="2"/>
      <c r="O679" s="2"/>
      <c r="P679" s="3"/>
      <c r="Q679" s="3"/>
      <c r="R679" s="3"/>
    </row>
    <row r="680" spans="3:18" s="256" customFormat="1" ht="12.75">
      <c r="C680" s="401"/>
      <c r="G680" s="403"/>
      <c r="H680" s="402"/>
      <c r="I680" s="427"/>
      <c r="J680" s="2"/>
      <c r="K680" s="2"/>
      <c r="L680" s="2"/>
      <c r="M680" s="57"/>
      <c r="N680" s="2"/>
      <c r="O680" s="2"/>
      <c r="P680" s="3"/>
      <c r="Q680" s="3"/>
      <c r="R680" s="3"/>
    </row>
    <row r="681" spans="3:18" s="256" customFormat="1" ht="12.75">
      <c r="C681" s="401"/>
      <c r="G681" s="403"/>
      <c r="H681" s="402"/>
      <c r="I681" s="427"/>
      <c r="J681" s="2"/>
      <c r="K681" s="2"/>
      <c r="L681" s="2"/>
      <c r="M681" s="57"/>
      <c r="N681" s="2"/>
      <c r="O681" s="2"/>
      <c r="P681" s="3"/>
      <c r="Q681" s="3"/>
      <c r="R681" s="3"/>
    </row>
    <row r="682" spans="3:18" s="256" customFormat="1" ht="12.75">
      <c r="C682" s="401"/>
      <c r="G682" s="403"/>
      <c r="H682" s="402"/>
      <c r="I682" s="427"/>
      <c r="J682" s="2"/>
      <c r="K682" s="2"/>
      <c r="L682" s="2"/>
      <c r="M682" s="57"/>
      <c r="N682" s="2"/>
      <c r="O682" s="2"/>
      <c r="P682" s="3"/>
      <c r="Q682" s="3"/>
      <c r="R682" s="3"/>
    </row>
    <row r="683" spans="3:18" s="256" customFormat="1" ht="12.75">
      <c r="C683" s="401"/>
      <c r="G683" s="403"/>
      <c r="H683" s="402"/>
      <c r="I683" s="427"/>
      <c r="J683" s="2"/>
      <c r="K683" s="2"/>
      <c r="L683" s="2"/>
      <c r="M683" s="57"/>
      <c r="N683" s="2"/>
      <c r="O683" s="2"/>
      <c r="P683" s="3"/>
      <c r="Q683" s="3"/>
      <c r="R683" s="3"/>
    </row>
    <row r="684" spans="3:18" s="256" customFormat="1" ht="12.75">
      <c r="C684" s="401"/>
      <c r="G684" s="403"/>
      <c r="H684" s="402"/>
      <c r="I684" s="427"/>
      <c r="J684" s="2"/>
      <c r="K684" s="2"/>
      <c r="L684" s="2"/>
      <c r="M684" s="57"/>
      <c r="N684" s="2"/>
      <c r="O684" s="2"/>
      <c r="P684" s="3"/>
      <c r="Q684" s="3"/>
      <c r="R684" s="3"/>
    </row>
    <row r="685" spans="3:18" s="256" customFormat="1" ht="12.75">
      <c r="C685" s="401"/>
      <c r="G685" s="403"/>
      <c r="H685" s="402"/>
      <c r="I685" s="427"/>
      <c r="J685" s="2"/>
      <c r="K685" s="2"/>
      <c r="L685" s="2"/>
      <c r="M685" s="57"/>
      <c r="N685" s="2"/>
      <c r="O685" s="2"/>
      <c r="P685" s="3"/>
      <c r="Q685" s="3"/>
      <c r="R685" s="3"/>
    </row>
    <row r="686" spans="3:18" s="256" customFormat="1" ht="12.75">
      <c r="C686" s="401"/>
      <c r="G686" s="403"/>
      <c r="H686" s="402"/>
      <c r="I686" s="427"/>
      <c r="J686" s="2"/>
      <c r="K686" s="2"/>
      <c r="L686" s="2"/>
      <c r="M686" s="57"/>
      <c r="N686" s="2"/>
      <c r="O686" s="2"/>
      <c r="P686" s="3"/>
      <c r="Q686" s="3"/>
      <c r="R686" s="3"/>
    </row>
    <row r="687" spans="3:18" s="256" customFormat="1" ht="12.75">
      <c r="C687" s="401"/>
      <c r="G687" s="403"/>
      <c r="H687" s="402"/>
      <c r="I687" s="427"/>
      <c r="J687" s="2"/>
      <c r="K687" s="2"/>
      <c r="L687" s="2"/>
      <c r="M687" s="57"/>
      <c r="N687" s="2"/>
      <c r="O687" s="2"/>
      <c r="P687" s="3"/>
      <c r="Q687" s="3"/>
      <c r="R687" s="3"/>
    </row>
    <row r="688" spans="3:18" s="256" customFormat="1" ht="12.75">
      <c r="C688" s="401"/>
      <c r="G688" s="403"/>
      <c r="H688" s="402"/>
      <c r="I688" s="427"/>
      <c r="J688" s="2"/>
      <c r="K688" s="2"/>
      <c r="L688" s="2"/>
      <c r="M688" s="57"/>
      <c r="N688" s="2"/>
      <c r="O688" s="2"/>
      <c r="P688" s="3"/>
      <c r="Q688" s="3"/>
      <c r="R688" s="3"/>
    </row>
    <row r="689" spans="3:18" s="256" customFormat="1" ht="12.75">
      <c r="C689" s="401"/>
      <c r="G689" s="403"/>
      <c r="H689" s="402"/>
      <c r="I689" s="427"/>
      <c r="J689" s="2"/>
      <c r="K689" s="2"/>
      <c r="L689" s="2"/>
      <c r="M689" s="57"/>
      <c r="N689" s="2"/>
      <c r="O689" s="2"/>
      <c r="P689" s="3"/>
      <c r="Q689" s="3"/>
      <c r="R689" s="3"/>
    </row>
    <row r="690" spans="3:18" s="256" customFormat="1" ht="12.75">
      <c r="C690" s="401"/>
      <c r="G690" s="403"/>
      <c r="H690" s="402"/>
      <c r="I690" s="427"/>
      <c r="J690" s="2"/>
      <c r="K690" s="2"/>
      <c r="L690" s="2"/>
      <c r="M690" s="57"/>
      <c r="N690" s="2"/>
      <c r="O690" s="2"/>
      <c r="P690" s="3"/>
      <c r="Q690" s="3"/>
      <c r="R690" s="3"/>
    </row>
    <row r="691" spans="3:18" s="256" customFormat="1" ht="12.75">
      <c r="C691" s="401"/>
      <c r="G691" s="403"/>
      <c r="H691" s="402"/>
      <c r="I691" s="427"/>
      <c r="J691" s="2"/>
      <c r="K691" s="2"/>
      <c r="L691" s="2"/>
      <c r="M691" s="57"/>
      <c r="N691" s="2"/>
      <c r="O691" s="2"/>
      <c r="P691" s="3"/>
      <c r="Q691" s="3"/>
      <c r="R691" s="3"/>
    </row>
    <row r="692" spans="3:18" s="256" customFormat="1" ht="12.75">
      <c r="C692" s="401"/>
      <c r="G692" s="403"/>
      <c r="H692" s="402"/>
      <c r="I692" s="427"/>
      <c r="J692" s="2"/>
      <c r="K692" s="2"/>
      <c r="L692" s="2"/>
      <c r="M692" s="57"/>
      <c r="N692" s="2"/>
      <c r="O692" s="2"/>
      <c r="P692" s="3"/>
      <c r="Q692" s="3"/>
      <c r="R692" s="3"/>
    </row>
    <row r="693" spans="3:18" s="256" customFormat="1" ht="12.75">
      <c r="C693" s="401"/>
      <c r="G693" s="403"/>
      <c r="H693" s="402"/>
      <c r="I693" s="427"/>
      <c r="J693" s="2"/>
      <c r="K693" s="2"/>
      <c r="L693" s="2"/>
      <c r="M693" s="57"/>
      <c r="N693" s="2"/>
      <c r="O693" s="2"/>
      <c r="P693" s="3"/>
      <c r="Q693" s="3"/>
      <c r="R693" s="3"/>
    </row>
    <row r="694" spans="3:18" s="256" customFormat="1" ht="12.75">
      <c r="C694" s="401"/>
      <c r="G694" s="403"/>
      <c r="H694" s="402"/>
      <c r="I694" s="427"/>
      <c r="J694" s="2"/>
      <c r="K694" s="2"/>
      <c r="L694" s="2"/>
      <c r="M694" s="57"/>
      <c r="N694" s="2"/>
      <c r="O694" s="2"/>
      <c r="P694" s="3"/>
      <c r="Q694" s="3"/>
      <c r="R694" s="3"/>
    </row>
    <row r="695" spans="3:18" s="256" customFormat="1" ht="12.75">
      <c r="C695" s="401"/>
      <c r="G695" s="403"/>
      <c r="H695" s="402"/>
      <c r="I695" s="427"/>
      <c r="J695" s="2"/>
      <c r="K695" s="2"/>
      <c r="L695" s="2"/>
      <c r="M695" s="57"/>
      <c r="N695" s="2"/>
      <c r="O695" s="2"/>
      <c r="P695" s="3"/>
      <c r="Q695" s="3"/>
      <c r="R695" s="3"/>
    </row>
    <row r="696" spans="3:18" s="256" customFormat="1" ht="12.75">
      <c r="C696" s="401"/>
      <c r="G696" s="403"/>
      <c r="H696" s="402"/>
      <c r="I696" s="427"/>
      <c r="J696" s="2"/>
      <c r="K696" s="2"/>
      <c r="L696" s="2"/>
      <c r="M696" s="57"/>
      <c r="N696" s="2"/>
      <c r="O696" s="2"/>
      <c r="P696" s="3"/>
      <c r="Q696" s="3"/>
      <c r="R696" s="3"/>
    </row>
    <row r="697" spans="3:18" s="256" customFormat="1" ht="12.75">
      <c r="C697" s="401"/>
      <c r="G697" s="403"/>
      <c r="H697" s="402"/>
      <c r="I697" s="427"/>
      <c r="J697" s="2"/>
      <c r="K697" s="2"/>
      <c r="L697" s="2"/>
      <c r="M697" s="57"/>
      <c r="N697" s="2"/>
      <c r="O697" s="2"/>
      <c r="P697" s="3"/>
      <c r="Q697" s="3"/>
      <c r="R697" s="3"/>
    </row>
    <row r="698" spans="3:18" s="256" customFormat="1" ht="12.75">
      <c r="C698" s="401"/>
      <c r="G698" s="403"/>
      <c r="H698" s="402"/>
      <c r="I698" s="427"/>
      <c r="J698" s="2"/>
      <c r="K698" s="2"/>
      <c r="L698" s="2"/>
      <c r="M698" s="57"/>
      <c r="N698" s="2"/>
      <c r="O698" s="2"/>
      <c r="P698" s="3"/>
      <c r="Q698" s="3"/>
      <c r="R698" s="3"/>
    </row>
    <row r="699" spans="3:18" s="256" customFormat="1" ht="12.75">
      <c r="C699" s="401"/>
      <c r="G699" s="403"/>
      <c r="H699" s="402"/>
      <c r="I699" s="427"/>
      <c r="J699" s="2"/>
      <c r="K699" s="2"/>
      <c r="L699" s="2"/>
      <c r="M699" s="57"/>
      <c r="N699" s="2"/>
      <c r="O699" s="2"/>
      <c r="P699" s="3"/>
      <c r="Q699" s="3"/>
      <c r="R699" s="3"/>
    </row>
    <row r="700" spans="3:18" s="256" customFormat="1" ht="12.75">
      <c r="C700" s="401"/>
      <c r="G700" s="403"/>
      <c r="H700" s="402"/>
      <c r="I700" s="427"/>
      <c r="J700" s="2"/>
      <c r="K700" s="2"/>
      <c r="L700" s="2"/>
      <c r="M700" s="57"/>
      <c r="N700" s="2"/>
      <c r="O700" s="2"/>
      <c r="P700" s="3"/>
      <c r="Q700" s="3"/>
      <c r="R700" s="3"/>
    </row>
    <row r="701" spans="3:18" s="256" customFormat="1" ht="12.75">
      <c r="C701" s="401"/>
      <c r="G701" s="403"/>
      <c r="H701" s="402"/>
      <c r="I701" s="427"/>
      <c r="J701" s="2"/>
      <c r="K701" s="2"/>
      <c r="L701" s="2"/>
      <c r="M701" s="57"/>
      <c r="N701" s="2"/>
      <c r="O701" s="2"/>
      <c r="P701" s="3"/>
      <c r="Q701" s="3"/>
      <c r="R701" s="3"/>
    </row>
    <row r="702" spans="3:18" s="256" customFormat="1" ht="12.75">
      <c r="C702" s="401"/>
      <c r="G702" s="403"/>
      <c r="H702" s="402"/>
      <c r="I702" s="427"/>
      <c r="J702" s="2"/>
      <c r="K702" s="2"/>
      <c r="L702" s="2"/>
      <c r="M702" s="57"/>
      <c r="N702" s="2"/>
      <c r="O702" s="2"/>
      <c r="P702" s="3"/>
      <c r="Q702" s="3"/>
      <c r="R702" s="3"/>
    </row>
    <row r="703" spans="3:18" s="256" customFormat="1" ht="12.75">
      <c r="C703" s="401"/>
      <c r="G703" s="403"/>
      <c r="H703" s="402"/>
      <c r="I703" s="427"/>
      <c r="J703" s="2"/>
      <c r="K703" s="2"/>
      <c r="L703" s="2"/>
      <c r="M703" s="57"/>
      <c r="N703" s="2"/>
      <c r="O703" s="2"/>
      <c r="P703" s="3"/>
      <c r="Q703" s="3"/>
      <c r="R703" s="3"/>
    </row>
    <row r="704" spans="3:18" s="256" customFormat="1" ht="12.75">
      <c r="C704" s="401"/>
      <c r="G704" s="403"/>
      <c r="H704" s="402"/>
      <c r="I704" s="427"/>
      <c r="J704" s="2"/>
      <c r="K704" s="2"/>
      <c r="L704" s="2"/>
      <c r="M704" s="57"/>
      <c r="N704" s="2"/>
      <c r="O704" s="2"/>
      <c r="P704" s="3"/>
      <c r="Q704" s="3"/>
      <c r="R704" s="3"/>
    </row>
    <row r="705" spans="3:18" s="256" customFormat="1" ht="12.75">
      <c r="C705" s="401"/>
      <c r="G705" s="403"/>
      <c r="H705" s="402"/>
      <c r="I705" s="427"/>
      <c r="J705" s="2"/>
      <c r="K705" s="2"/>
      <c r="L705" s="2"/>
      <c r="M705" s="57"/>
      <c r="N705" s="2"/>
      <c r="O705" s="2"/>
      <c r="P705" s="3"/>
      <c r="Q705" s="3"/>
      <c r="R705" s="3"/>
    </row>
    <row r="706" spans="3:18" s="256" customFormat="1" ht="12.75">
      <c r="C706" s="401"/>
      <c r="G706" s="403"/>
      <c r="H706" s="402"/>
      <c r="I706" s="427"/>
      <c r="J706" s="2"/>
      <c r="K706" s="2"/>
      <c r="L706" s="2"/>
      <c r="M706" s="57"/>
      <c r="N706" s="2"/>
      <c r="O706" s="2"/>
      <c r="P706" s="3"/>
      <c r="Q706" s="3"/>
      <c r="R706" s="3"/>
    </row>
    <row r="707" spans="3:18" s="256" customFormat="1" ht="12.75">
      <c r="C707" s="401"/>
      <c r="G707" s="403"/>
      <c r="H707" s="402"/>
      <c r="I707" s="427"/>
      <c r="J707" s="2"/>
      <c r="K707" s="2"/>
      <c r="L707" s="2"/>
      <c r="M707" s="57"/>
      <c r="N707" s="2"/>
      <c r="O707" s="2"/>
      <c r="P707" s="3"/>
      <c r="Q707" s="3"/>
      <c r="R707" s="3"/>
    </row>
    <row r="708" spans="3:18" s="256" customFormat="1" ht="12.75">
      <c r="C708" s="401"/>
      <c r="G708" s="403"/>
      <c r="H708" s="402"/>
      <c r="I708" s="427"/>
      <c r="J708" s="2"/>
      <c r="K708" s="2"/>
      <c r="L708" s="2"/>
      <c r="M708" s="57"/>
      <c r="N708" s="2"/>
      <c r="O708" s="2"/>
      <c r="P708" s="3"/>
      <c r="Q708" s="3"/>
      <c r="R708" s="3"/>
    </row>
    <row r="709" spans="3:18" s="256" customFormat="1" ht="12.75">
      <c r="C709" s="401"/>
      <c r="G709" s="403"/>
      <c r="H709" s="402"/>
      <c r="I709" s="427"/>
      <c r="J709" s="2"/>
      <c r="K709" s="2"/>
      <c r="L709" s="2"/>
      <c r="M709" s="57"/>
      <c r="N709" s="2"/>
      <c r="O709" s="2"/>
      <c r="P709" s="3"/>
      <c r="Q709" s="3"/>
      <c r="R709" s="3"/>
    </row>
    <row r="710" spans="3:18" s="256" customFormat="1" ht="12.75">
      <c r="C710" s="401"/>
      <c r="G710" s="403"/>
      <c r="H710" s="402"/>
      <c r="I710" s="427"/>
      <c r="J710" s="2"/>
      <c r="K710" s="2"/>
      <c r="L710" s="2"/>
      <c r="M710" s="57"/>
      <c r="N710" s="2"/>
      <c r="O710" s="2"/>
      <c r="P710" s="3"/>
      <c r="Q710" s="3"/>
      <c r="R710" s="3"/>
    </row>
    <row r="711" spans="3:18" s="256" customFormat="1" ht="12.75">
      <c r="C711" s="401"/>
      <c r="G711" s="403"/>
      <c r="H711" s="402"/>
      <c r="I711" s="427"/>
      <c r="J711" s="2"/>
      <c r="K711" s="2"/>
      <c r="L711" s="2"/>
      <c r="M711" s="57"/>
      <c r="N711" s="2"/>
      <c r="O711" s="2"/>
      <c r="P711" s="3"/>
      <c r="Q711" s="3"/>
      <c r="R711" s="3"/>
    </row>
    <row r="712" spans="3:18" s="256" customFormat="1" ht="12.75">
      <c r="C712" s="401"/>
      <c r="G712" s="403"/>
      <c r="H712" s="402"/>
      <c r="I712" s="427"/>
      <c r="J712" s="2"/>
      <c r="K712" s="2"/>
      <c r="L712" s="2"/>
      <c r="M712" s="57"/>
      <c r="N712" s="2"/>
      <c r="O712" s="2"/>
      <c r="P712" s="3"/>
      <c r="Q712" s="3"/>
      <c r="R712" s="3"/>
    </row>
    <row r="713" spans="3:18" s="256" customFormat="1" ht="12.75">
      <c r="C713" s="401"/>
      <c r="G713" s="403"/>
      <c r="H713" s="402"/>
      <c r="I713" s="427"/>
      <c r="J713" s="2"/>
      <c r="K713" s="2"/>
      <c r="L713" s="2"/>
      <c r="M713" s="57"/>
      <c r="N713" s="2"/>
      <c r="O713" s="2"/>
      <c r="P713" s="3"/>
      <c r="Q713" s="3"/>
      <c r="R713" s="3"/>
    </row>
    <row r="714" spans="3:18" s="256" customFormat="1" ht="12.75">
      <c r="C714" s="401"/>
      <c r="G714" s="403"/>
      <c r="H714" s="402"/>
      <c r="I714" s="427"/>
      <c r="J714" s="2"/>
      <c r="K714" s="2"/>
      <c r="L714" s="2"/>
      <c r="M714" s="57"/>
      <c r="N714" s="2"/>
      <c r="O714" s="2"/>
      <c r="P714" s="3"/>
      <c r="Q714" s="3"/>
      <c r="R714" s="3"/>
    </row>
    <row r="715" spans="3:18" s="256" customFormat="1" ht="12.75">
      <c r="C715" s="401"/>
      <c r="G715" s="403"/>
      <c r="H715" s="402"/>
      <c r="I715" s="427"/>
      <c r="J715" s="2"/>
      <c r="K715" s="2"/>
      <c r="L715" s="2"/>
      <c r="M715" s="57"/>
      <c r="N715" s="2"/>
      <c r="O715" s="2"/>
      <c r="P715" s="3"/>
      <c r="Q715" s="3"/>
      <c r="R715" s="3"/>
    </row>
    <row r="716" spans="3:18" s="256" customFormat="1" ht="12.75">
      <c r="C716" s="401"/>
      <c r="G716" s="403"/>
      <c r="H716" s="402"/>
      <c r="I716" s="427"/>
      <c r="J716" s="2"/>
      <c r="K716" s="2"/>
      <c r="L716" s="2"/>
      <c r="M716" s="57"/>
      <c r="N716" s="2"/>
      <c r="O716" s="2"/>
      <c r="P716" s="3"/>
      <c r="Q716" s="3"/>
      <c r="R716" s="3"/>
    </row>
    <row r="717" spans="3:18" s="256" customFormat="1" ht="12.75">
      <c r="C717" s="401"/>
      <c r="G717" s="403"/>
      <c r="H717" s="402"/>
      <c r="I717" s="427"/>
      <c r="J717" s="2"/>
      <c r="K717" s="2"/>
      <c r="L717" s="2"/>
      <c r="M717" s="57"/>
      <c r="N717" s="2"/>
      <c r="O717" s="2"/>
      <c r="P717" s="3"/>
      <c r="Q717" s="3"/>
      <c r="R717" s="3"/>
    </row>
    <row r="718" spans="3:18" s="256" customFormat="1" ht="12.75">
      <c r="C718" s="401"/>
      <c r="G718" s="403"/>
      <c r="H718" s="402"/>
      <c r="I718" s="427"/>
      <c r="J718" s="2"/>
      <c r="K718" s="2"/>
      <c r="L718" s="2"/>
      <c r="M718" s="57"/>
      <c r="N718" s="2"/>
      <c r="O718" s="2"/>
      <c r="P718" s="3"/>
      <c r="Q718" s="3"/>
      <c r="R718" s="3"/>
    </row>
    <row r="719" spans="3:18" s="256" customFormat="1" ht="12.75">
      <c r="C719" s="401"/>
      <c r="G719" s="403"/>
      <c r="H719" s="402"/>
      <c r="I719" s="427"/>
      <c r="J719" s="2"/>
      <c r="K719" s="2"/>
      <c r="L719" s="2"/>
      <c r="M719" s="57"/>
      <c r="N719" s="2"/>
      <c r="O719" s="2"/>
      <c r="P719" s="3"/>
      <c r="Q719" s="3"/>
      <c r="R719" s="3"/>
    </row>
    <row r="720" spans="3:18" s="256" customFormat="1" ht="12.75">
      <c r="C720" s="401"/>
      <c r="G720" s="403"/>
      <c r="H720" s="402"/>
      <c r="I720" s="427"/>
      <c r="J720" s="2"/>
      <c r="K720" s="2"/>
      <c r="L720" s="2"/>
      <c r="M720" s="57"/>
      <c r="N720" s="2"/>
      <c r="O720" s="2"/>
      <c r="P720" s="3"/>
      <c r="Q720" s="3"/>
      <c r="R720" s="3"/>
    </row>
    <row r="721" spans="3:18" s="256" customFormat="1" ht="12.75">
      <c r="C721" s="401"/>
      <c r="G721" s="403"/>
      <c r="H721" s="402"/>
      <c r="I721" s="427"/>
      <c r="J721" s="2"/>
      <c r="K721" s="2"/>
      <c r="L721" s="2"/>
      <c r="M721" s="57"/>
      <c r="N721" s="2"/>
      <c r="O721" s="2"/>
      <c r="P721" s="3"/>
      <c r="Q721" s="3"/>
      <c r="R721" s="3"/>
    </row>
    <row r="722" spans="3:18" s="256" customFormat="1" ht="12.75">
      <c r="C722" s="401"/>
      <c r="G722" s="403"/>
      <c r="H722" s="402"/>
      <c r="I722" s="427"/>
      <c r="J722" s="2"/>
      <c r="K722" s="2"/>
      <c r="L722" s="2"/>
      <c r="M722" s="57"/>
      <c r="N722" s="2"/>
      <c r="O722" s="2"/>
      <c r="P722" s="3"/>
      <c r="Q722" s="3"/>
      <c r="R722" s="3"/>
    </row>
    <row r="723" spans="3:18" s="256" customFormat="1" ht="12.75">
      <c r="C723" s="401"/>
      <c r="G723" s="403"/>
      <c r="H723" s="402"/>
      <c r="I723" s="427"/>
      <c r="J723" s="2"/>
      <c r="K723" s="2"/>
      <c r="L723" s="2"/>
      <c r="M723" s="57"/>
      <c r="N723" s="2"/>
      <c r="O723" s="2"/>
      <c r="P723" s="3"/>
      <c r="Q723" s="3"/>
      <c r="R723" s="3"/>
    </row>
    <row r="724" spans="3:18" s="256" customFormat="1" ht="12.75">
      <c r="C724" s="401"/>
      <c r="G724" s="403"/>
      <c r="H724" s="402"/>
      <c r="I724" s="427"/>
      <c r="J724" s="2"/>
      <c r="K724" s="2"/>
      <c r="L724" s="2"/>
      <c r="M724" s="57"/>
      <c r="N724" s="2"/>
      <c r="O724" s="2"/>
      <c r="P724" s="3"/>
      <c r="Q724" s="3"/>
      <c r="R724" s="3"/>
    </row>
    <row r="725" spans="3:18" s="256" customFormat="1" ht="12.75">
      <c r="C725" s="401"/>
      <c r="G725" s="403"/>
      <c r="H725" s="402"/>
      <c r="I725" s="427"/>
      <c r="J725" s="2"/>
      <c r="K725" s="2"/>
      <c r="L725" s="2"/>
      <c r="M725" s="57"/>
      <c r="N725" s="2"/>
      <c r="O725" s="2"/>
      <c r="P725" s="3"/>
      <c r="Q725" s="3"/>
      <c r="R725" s="3"/>
    </row>
    <row r="726" spans="3:18" s="256" customFormat="1" ht="12.75">
      <c r="C726" s="401"/>
      <c r="G726" s="403"/>
      <c r="H726" s="402"/>
      <c r="I726" s="427"/>
      <c r="J726" s="2"/>
      <c r="K726" s="2"/>
      <c r="L726" s="2"/>
      <c r="M726" s="57"/>
      <c r="N726" s="2"/>
      <c r="O726" s="2"/>
      <c r="P726" s="3"/>
      <c r="Q726" s="3"/>
      <c r="R726" s="3"/>
    </row>
    <row r="727" spans="3:18" s="256" customFormat="1" ht="12.75">
      <c r="C727" s="401"/>
      <c r="G727" s="403"/>
      <c r="H727" s="402"/>
      <c r="I727" s="427"/>
      <c r="J727" s="2"/>
      <c r="K727" s="2"/>
      <c r="L727" s="2"/>
      <c r="M727" s="57"/>
      <c r="N727" s="2"/>
      <c r="O727" s="2"/>
      <c r="P727" s="3"/>
      <c r="Q727" s="3"/>
      <c r="R727" s="3"/>
    </row>
    <row r="728" spans="3:18" s="256" customFormat="1" ht="12.75">
      <c r="C728" s="401"/>
      <c r="G728" s="403"/>
      <c r="H728" s="402"/>
      <c r="I728" s="427"/>
      <c r="J728" s="2"/>
      <c r="K728" s="2"/>
      <c r="L728" s="2"/>
      <c r="M728" s="57"/>
      <c r="N728" s="2"/>
      <c r="O728" s="2"/>
      <c r="P728" s="3"/>
      <c r="Q728" s="3"/>
      <c r="R728" s="3"/>
    </row>
    <row r="729" spans="3:18" s="256" customFormat="1" ht="12.75">
      <c r="C729" s="401"/>
      <c r="G729" s="403"/>
      <c r="H729" s="402"/>
      <c r="I729" s="427"/>
      <c r="J729" s="2"/>
      <c r="K729" s="2"/>
      <c r="L729" s="2"/>
      <c r="M729" s="57"/>
      <c r="N729" s="2"/>
      <c r="O729" s="2"/>
      <c r="P729" s="3"/>
      <c r="Q729" s="3"/>
      <c r="R729" s="3"/>
    </row>
    <row r="730" spans="3:18" s="256" customFormat="1" ht="12.75">
      <c r="C730" s="401"/>
      <c r="G730" s="403"/>
      <c r="H730" s="402"/>
      <c r="I730" s="427"/>
      <c r="J730" s="2"/>
      <c r="K730" s="2"/>
      <c r="L730" s="2"/>
      <c r="M730" s="57"/>
      <c r="N730" s="2"/>
      <c r="O730" s="2"/>
      <c r="P730" s="3"/>
      <c r="Q730" s="3"/>
      <c r="R730" s="3"/>
    </row>
    <row r="731" spans="3:18" s="256" customFormat="1" ht="12.75">
      <c r="C731" s="401"/>
      <c r="G731" s="403"/>
      <c r="H731" s="402"/>
      <c r="I731" s="427"/>
      <c r="J731" s="2"/>
      <c r="K731" s="2"/>
      <c r="L731" s="2"/>
      <c r="M731" s="57"/>
      <c r="N731" s="2"/>
      <c r="O731" s="2"/>
      <c r="P731" s="3"/>
      <c r="Q731" s="3"/>
      <c r="R731" s="3"/>
    </row>
    <row r="732" spans="3:18" s="256" customFormat="1" ht="12.75">
      <c r="C732" s="401"/>
      <c r="G732" s="403"/>
      <c r="H732" s="402"/>
      <c r="I732" s="427"/>
      <c r="J732" s="2"/>
      <c r="K732" s="2"/>
      <c r="L732" s="2"/>
      <c r="M732" s="57"/>
      <c r="N732" s="2"/>
      <c r="O732" s="2"/>
      <c r="P732" s="3"/>
      <c r="Q732" s="3"/>
      <c r="R732" s="3"/>
    </row>
    <row r="733" spans="3:18" s="256" customFormat="1" ht="12.75">
      <c r="C733" s="401"/>
      <c r="G733" s="403"/>
      <c r="H733" s="402"/>
      <c r="I733" s="427"/>
      <c r="J733" s="2"/>
      <c r="K733" s="2"/>
      <c r="L733" s="2"/>
      <c r="M733" s="57"/>
      <c r="N733" s="2"/>
      <c r="O733" s="2"/>
      <c r="P733" s="3"/>
      <c r="Q733" s="3"/>
      <c r="R733" s="3"/>
    </row>
    <row r="734" spans="3:18" s="256" customFormat="1" ht="12.75">
      <c r="C734" s="401"/>
      <c r="G734" s="403"/>
      <c r="H734" s="402"/>
      <c r="I734" s="427"/>
      <c r="J734" s="2"/>
      <c r="K734" s="2"/>
      <c r="L734" s="2"/>
      <c r="M734" s="57"/>
      <c r="N734" s="2"/>
      <c r="O734" s="2"/>
      <c r="P734" s="3"/>
      <c r="Q734" s="3"/>
      <c r="R734" s="3"/>
    </row>
    <row r="735" spans="3:18" s="256" customFormat="1" ht="12.75">
      <c r="C735" s="401"/>
      <c r="G735" s="403"/>
      <c r="H735" s="402"/>
      <c r="I735" s="427"/>
      <c r="J735" s="2"/>
      <c r="K735" s="2"/>
      <c r="L735" s="2"/>
      <c r="M735" s="57"/>
      <c r="N735" s="2"/>
      <c r="O735" s="2"/>
      <c r="P735" s="3"/>
      <c r="Q735" s="3"/>
      <c r="R735" s="3"/>
    </row>
    <row r="736" spans="3:18" s="256" customFormat="1" ht="12.75">
      <c r="C736" s="401"/>
      <c r="G736" s="403"/>
      <c r="H736" s="402"/>
      <c r="I736" s="427"/>
      <c r="J736" s="2"/>
      <c r="K736" s="2"/>
      <c r="L736" s="2"/>
      <c r="M736" s="57"/>
      <c r="N736" s="2"/>
      <c r="O736" s="2"/>
      <c r="P736" s="3"/>
      <c r="Q736" s="3"/>
      <c r="R736" s="3"/>
    </row>
    <row r="737" spans="3:18" s="256" customFormat="1" ht="12.75">
      <c r="C737" s="401"/>
      <c r="G737" s="403"/>
      <c r="H737" s="402"/>
      <c r="I737" s="427"/>
      <c r="J737" s="2"/>
      <c r="K737" s="2"/>
      <c r="L737" s="2"/>
      <c r="M737" s="57"/>
      <c r="N737" s="2"/>
      <c r="O737" s="2"/>
      <c r="P737" s="3"/>
      <c r="Q737" s="3"/>
      <c r="R737" s="3"/>
    </row>
    <row r="738" spans="3:18" s="256" customFormat="1" ht="12.75">
      <c r="C738" s="401"/>
      <c r="G738" s="403"/>
      <c r="H738" s="402"/>
      <c r="I738" s="427"/>
      <c r="J738" s="2"/>
      <c r="K738" s="2"/>
      <c r="L738" s="2"/>
      <c r="M738" s="57"/>
      <c r="N738" s="2"/>
      <c r="O738" s="2"/>
      <c r="P738" s="3"/>
      <c r="Q738" s="3"/>
      <c r="R738" s="3"/>
    </row>
    <row r="739" spans="3:18" s="256" customFormat="1" ht="12.75">
      <c r="C739" s="401"/>
      <c r="G739" s="403"/>
      <c r="H739" s="402"/>
      <c r="I739" s="427"/>
      <c r="J739" s="2"/>
      <c r="K739" s="2"/>
      <c r="L739" s="2"/>
      <c r="M739" s="57"/>
      <c r="N739" s="2"/>
      <c r="O739" s="2"/>
      <c r="P739" s="3"/>
      <c r="Q739" s="3"/>
      <c r="R739" s="3"/>
    </row>
    <row r="740" spans="3:18" s="256" customFormat="1" ht="12.75">
      <c r="C740" s="401"/>
      <c r="G740" s="403"/>
      <c r="H740" s="402"/>
      <c r="I740" s="427"/>
      <c r="J740" s="2"/>
      <c r="K740" s="2"/>
      <c r="L740" s="2"/>
      <c r="M740" s="57"/>
      <c r="N740" s="2"/>
      <c r="O740" s="2"/>
      <c r="P740" s="3"/>
      <c r="Q740" s="3"/>
      <c r="R740" s="3"/>
    </row>
    <row r="741" spans="3:18" s="256" customFormat="1" ht="12.75">
      <c r="C741" s="401"/>
      <c r="G741" s="403"/>
      <c r="H741" s="402"/>
      <c r="I741" s="427"/>
      <c r="J741" s="2"/>
      <c r="K741" s="2"/>
      <c r="L741" s="2"/>
      <c r="M741" s="57"/>
      <c r="N741" s="2"/>
      <c r="O741" s="2"/>
      <c r="P741" s="3"/>
      <c r="Q741" s="3"/>
      <c r="R741" s="3"/>
    </row>
    <row r="742" spans="3:18" s="256" customFormat="1" ht="12.75">
      <c r="C742" s="401"/>
      <c r="G742" s="403"/>
      <c r="H742" s="402"/>
      <c r="I742" s="427"/>
      <c r="J742" s="2"/>
      <c r="K742" s="2"/>
      <c r="L742" s="2"/>
      <c r="M742" s="57"/>
      <c r="N742" s="2"/>
      <c r="O742" s="2"/>
      <c r="P742" s="3"/>
      <c r="Q742" s="3"/>
      <c r="R742" s="3"/>
    </row>
    <row r="743" spans="3:18" s="256" customFormat="1" ht="12.75">
      <c r="C743" s="401"/>
      <c r="G743" s="403"/>
      <c r="H743" s="402"/>
      <c r="I743" s="427"/>
      <c r="J743" s="2"/>
      <c r="K743" s="2"/>
      <c r="L743" s="2"/>
      <c r="M743" s="57"/>
      <c r="N743" s="2"/>
      <c r="O743" s="2"/>
      <c r="P743" s="3"/>
      <c r="Q743" s="3"/>
      <c r="R743" s="3"/>
    </row>
    <row r="744" spans="3:18" s="256" customFormat="1" ht="12.75">
      <c r="C744" s="401"/>
      <c r="G744" s="403"/>
      <c r="H744" s="402"/>
      <c r="I744" s="427"/>
      <c r="J744" s="2"/>
      <c r="K744" s="2"/>
      <c r="L744" s="2"/>
      <c r="M744" s="57"/>
      <c r="N744" s="2"/>
      <c r="O744" s="2"/>
      <c r="P744" s="3"/>
      <c r="Q744" s="3"/>
      <c r="R744" s="3"/>
    </row>
    <row r="745" spans="3:18" s="256" customFormat="1" ht="12.75">
      <c r="C745" s="401"/>
      <c r="G745" s="403"/>
      <c r="H745" s="402"/>
      <c r="I745" s="427"/>
      <c r="J745" s="2"/>
      <c r="K745" s="2"/>
      <c r="L745" s="2"/>
      <c r="M745" s="57"/>
      <c r="N745" s="2"/>
      <c r="O745" s="2"/>
      <c r="P745" s="3"/>
      <c r="Q745" s="3"/>
      <c r="R745" s="3"/>
    </row>
    <row r="746" spans="3:18" s="256" customFormat="1" ht="12.75">
      <c r="C746" s="401"/>
      <c r="G746" s="403"/>
      <c r="H746" s="402"/>
      <c r="I746" s="427"/>
      <c r="J746" s="2"/>
      <c r="K746" s="2"/>
      <c r="L746" s="2"/>
      <c r="M746" s="57"/>
      <c r="N746" s="2"/>
      <c r="O746" s="2"/>
      <c r="P746" s="3"/>
      <c r="Q746" s="3"/>
      <c r="R746" s="3"/>
    </row>
    <row r="747" spans="3:18" s="256" customFormat="1" ht="12.75">
      <c r="C747" s="401"/>
      <c r="G747" s="403"/>
      <c r="H747" s="402"/>
      <c r="I747" s="427"/>
      <c r="J747" s="2"/>
      <c r="K747" s="2"/>
      <c r="L747" s="2"/>
      <c r="M747" s="57"/>
      <c r="N747" s="2"/>
      <c r="O747" s="2"/>
      <c r="P747" s="3"/>
      <c r="Q747" s="3"/>
      <c r="R747" s="3"/>
    </row>
    <row r="748" spans="3:18" s="256" customFormat="1" ht="12.75">
      <c r="C748" s="401"/>
      <c r="G748" s="403"/>
      <c r="H748" s="402"/>
      <c r="I748" s="427"/>
      <c r="J748" s="2"/>
      <c r="K748" s="2"/>
      <c r="L748" s="2"/>
      <c r="M748" s="57"/>
      <c r="N748" s="2"/>
      <c r="O748" s="2"/>
      <c r="P748" s="3"/>
      <c r="Q748" s="3"/>
      <c r="R748" s="3"/>
    </row>
    <row r="749" spans="3:18" s="256" customFormat="1" ht="12.75">
      <c r="C749" s="401"/>
      <c r="G749" s="403"/>
      <c r="H749" s="402"/>
      <c r="I749" s="427"/>
      <c r="J749" s="2"/>
      <c r="K749" s="2"/>
      <c r="L749" s="2"/>
      <c r="M749" s="57"/>
      <c r="N749" s="2"/>
      <c r="O749" s="2"/>
      <c r="P749" s="3"/>
      <c r="Q749" s="3"/>
      <c r="R749" s="3"/>
    </row>
    <row r="750" spans="3:18" s="256" customFormat="1" ht="12.75">
      <c r="C750" s="401"/>
      <c r="G750" s="403"/>
      <c r="H750" s="402"/>
      <c r="I750" s="427"/>
      <c r="J750" s="2"/>
      <c r="K750" s="2"/>
      <c r="L750" s="2"/>
      <c r="M750" s="57"/>
      <c r="N750" s="2"/>
      <c r="O750" s="2"/>
      <c r="P750" s="3"/>
      <c r="Q750" s="3"/>
      <c r="R750" s="3"/>
    </row>
    <row r="751" spans="3:18" s="256" customFormat="1" ht="12.75">
      <c r="C751" s="401"/>
      <c r="G751" s="403"/>
      <c r="H751" s="402"/>
      <c r="I751" s="427"/>
      <c r="J751" s="2"/>
      <c r="K751" s="2"/>
      <c r="L751" s="2"/>
      <c r="M751" s="57"/>
      <c r="N751" s="2"/>
      <c r="O751" s="2"/>
      <c r="P751" s="3"/>
      <c r="Q751" s="3"/>
      <c r="R751" s="3"/>
    </row>
    <row r="752" spans="3:18" s="256" customFormat="1" ht="12.75">
      <c r="C752" s="401"/>
      <c r="G752" s="403"/>
      <c r="H752" s="402"/>
      <c r="I752" s="427"/>
      <c r="J752" s="2"/>
      <c r="K752" s="2"/>
      <c r="L752" s="2"/>
      <c r="M752" s="57"/>
      <c r="N752" s="2"/>
      <c r="O752" s="2"/>
      <c r="P752" s="3"/>
      <c r="Q752" s="3"/>
      <c r="R752" s="3"/>
    </row>
    <row r="753" spans="3:18" s="256" customFormat="1" ht="12.75">
      <c r="C753" s="401"/>
      <c r="G753" s="403"/>
      <c r="H753" s="402"/>
      <c r="I753" s="427"/>
      <c r="J753" s="2"/>
      <c r="K753" s="2"/>
      <c r="L753" s="2"/>
      <c r="M753" s="57"/>
      <c r="N753" s="2"/>
      <c r="O753" s="2"/>
      <c r="P753" s="3"/>
      <c r="Q753" s="3"/>
      <c r="R753" s="3"/>
    </row>
    <row r="754" spans="3:18" s="256" customFormat="1" ht="12.75">
      <c r="C754" s="401"/>
      <c r="G754" s="403"/>
      <c r="H754" s="402"/>
      <c r="I754" s="427"/>
      <c r="J754" s="2"/>
      <c r="K754" s="2"/>
      <c r="L754" s="2"/>
      <c r="M754" s="57"/>
      <c r="N754" s="2"/>
      <c r="O754" s="2"/>
      <c r="P754" s="3"/>
      <c r="Q754" s="3"/>
      <c r="R754" s="3"/>
    </row>
    <row r="755" spans="3:18" s="256" customFormat="1" ht="12.75">
      <c r="C755" s="401"/>
      <c r="G755" s="403"/>
      <c r="H755" s="402"/>
      <c r="I755" s="427"/>
      <c r="J755" s="2"/>
      <c r="K755" s="2"/>
      <c r="L755" s="2"/>
      <c r="M755" s="57"/>
      <c r="N755" s="2"/>
      <c r="O755" s="2"/>
      <c r="P755" s="3"/>
      <c r="Q755" s="3"/>
      <c r="R755" s="3"/>
    </row>
    <row r="756" spans="3:18" s="256" customFormat="1" ht="12.75">
      <c r="C756" s="401"/>
      <c r="G756" s="403"/>
      <c r="H756" s="402"/>
      <c r="I756" s="427"/>
      <c r="J756" s="2"/>
      <c r="K756" s="2"/>
      <c r="L756" s="2"/>
      <c r="M756" s="57"/>
      <c r="N756" s="2"/>
      <c r="O756" s="2"/>
      <c r="P756" s="3"/>
      <c r="Q756" s="3"/>
      <c r="R756" s="3"/>
    </row>
    <row r="757" spans="3:18" s="256" customFormat="1" ht="12.75">
      <c r="C757" s="401"/>
      <c r="G757" s="403"/>
      <c r="H757" s="402"/>
      <c r="I757" s="427"/>
      <c r="J757" s="2"/>
      <c r="K757" s="2"/>
      <c r="L757" s="2"/>
      <c r="M757" s="57"/>
      <c r="N757" s="2"/>
      <c r="O757" s="2"/>
      <c r="P757" s="3"/>
      <c r="Q757" s="3"/>
      <c r="R757" s="3"/>
    </row>
    <row r="758" spans="3:18" s="256" customFormat="1" ht="12.75">
      <c r="C758" s="401"/>
      <c r="G758" s="403"/>
      <c r="H758" s="402"/>
      <c r="I758" s="427"/>
      <c r="J758" s="2"/>
      <c r="K758" s="2"/>
      <c r="L758" s="2"/>
      <c r="M758" s="57"/>
      <c r="N758" s="2"/>
      <c r="O758" s="2"/>
      <c r="P758" s="3"/>
      <c r="Q758" s="3"/>
      <c r="R758" s="3"/>
    </row>
    <row r="759" spans="3:18" s="256" customFormat="1" ht="12.75">
      <c r="C759" s="401"/>
      <c r="G759" s="403"/>
      <c r="H759" s="402"/>
      <c r="I759" s="427"/>
      <c r="J759" s="2"/>
      <c r="K759" s="2"/>
      <c r="L759" s="2"/>
      <c r="M759" s="57"/>
      <c r="N759" s="2"/>
      <c r="O759" s="2"/>
      <c r="P759" s="3"/>
      <c r="Q759" s="3"/>
      <c r="R759" s="3"/>
    </row>
    <row r="760" spans="3:18" s="256" customFormat="1" ht="12.75">
      <c r="C760" s="401"/>
      <c r="G760" s="403"/>
      <c r="H760" s="402"/>
      <c r="I760" s="427"/>
      <c r="J760" s="2"/>
      <c r="K760" s="2"/>
      <c r="L760" s="2"/>
      <c r="M760" s="57"/>
      <c r="N760" s="2"/>
      <c r="O760" s="2"/>
      <c r="P760" s="3"/>
      <c r="Q760" s="3"/>
      <c r="R760" s="3"/>
    </row>
    <row r="761" spans="3:18" s="256" customFormat="1" ht="12.75">
      <c r="C761" s="401"/>
      <c r="G761" s="403"/>
      <c r="H761" s="402"/>
      <c r="I761" s="427"/>
      <c r="J761" s="2"/>
      <c r="K761" s="2"/>
      <c r="L761" s="2"/>
      <c r="M761" s="57"/>
      <c r="N761" s="2"/>
      <c r="O761" s="2"/>
      <c r="P761" s="3"/>
      <c r="Q761" s="3"/>
      <c r="R761" s="3"/>
    </row>
    <row r="762" spans="3:18" s="256" customFormat="1" ht="12.75">
      <c r="C762" s="401"/>
      <c r="G762" s="403"/>
      <c r="H762" s="402"/>
      <c r="I762" s="427"/>
      <c r="J762" s="2"/>
      <c r="K762" s="2"/>
      <c r="L762" s="2"/>
      <c r="M762" s="57"/>
      <c r="N762" s="2"/>
      <c r="O762" s="2"/>
      <c r="P762" s="3"/>
      <c r="Q762" s="3"/>
      <c r="R762" s="3"/>
    </row>
    <row r="763" spans="3:18" s="256" customFormat="1" ht="12.75">
      <c r="C763" s="401"/>
      <c r="G763" s="403"/>
      <c r="H763" s="402"/>
      <c r="I763" s="427"/>
      <c r="J763" s="2"/>
      <c r="K763" s="2"/>
      <c r="L763" s="2"/>
      <c r="M763" s="57"/>
      <c r="N763" s="2"/>
      <c r="O763" s="2"/>
      <c r="P763" s="3"/>
      <c r="Q763" s="3"/>
      <c r="R763" s="3"/>
    </row>
    <row r="764" spans="3:18" s="256" customFormat="1" ht="12.75">
      <c r="C764" s="401"/>
      <c r="G764" s="403"/>
      <c r="H764" s="402"/>
      <c r="I764" s="427"/>
      <c r="J764" s="2"/>
      <c r="K764" s="2"/>
      <c r="L764" s="2"/>
      <c r="M764" s="57"/>
      <c r="N764" s="2"/>
      <c r="O764" s="2"/>
      <c r="P764" s="3"/>
      <c r="Q764" s="3"/>
      <c r="R764" s="3"/>
    </row>
    <row r="765" spans="3:18" s="256" customFormat="1" ht="12.75">
      <c r="C765" s="401"/>
      <c r="G765" s="403"/>
      <c r="H765" s="402"/>
      <c r="I765" s="427"/>
      <c r="J765" s="2"/>
      <c r="K765" s="2"/>
      <c r="L765" s="2"/>
      <c r="M765" s="57"/>
      <c r="N765" s="2"/>
      <c r="O765" s="2"/>
      <c r="P765" s="3"/>
      <c r="Q765" s="3"/>
      <c r="R765" s="3"/>
    </row>
    <row r="766" spans="3:18" s="256" customFormat="1" ht="12.75">
      <c r="C766" s="401"/>
      <c r="G766" s="403"/>
      <c r="H766" s="402"/>
      <c r="I766" s="427"/>
      <c r="J766" s="2"/>
      <c r="K766" s="2"/>
      <c r="L766" s="2"/>
      <c r="M766" s="57"/>
      <c r="N766" s="2"/>
      <c r="O766" s="2"/>
      <c r="P766" s="3"/>
      <c r="Q766" s="3"/>
      <c r="R766" s="3"/>
    </row>
    <row r="767" spans="3:18" s="256" customFormat="1" ht="12.75">
      <c r="C767" s="401"/>
      <c r="G767" s="403"/>
      <c r="H767" s="402"/>
      <c r="I767" s="427"/>
      <c r="J767" s="2"/>
      <c r="K767" s="2"/>
      <c r="L767" s="2"/>
      <c r="M767" s="57"/>
      <c r="N767" s="2"/>
      <c r="O767" s="2"/>
      <c r="P767" s="3"/>
      <c r="Q767" s="3"/>
      <c r="R767" s="3"/>
    </row>
    <row r="768" spans="3:18" s="256" customFormat="1" ht="12.75">
      <c r="C768" s="401"/>
      <c r="G768" s="403"/>
      <c r="H768" s="402"/>
      <c r="I768" s="427"/>
      <c r="J768" s="2"/>
      <c r="K768" s="2"/>
      <c r="L768" s="2"/>
      <c r="M768" s="57"/>
      <c r="N768" s="2"/>
      <c r="O768" s="2"/>
      <c r="P768" s="3"/>
      <c r="Q768" s="3"/>
      <c r="R768" s="3"/>
    </row>
    <row r="769" spans="3:18" s="256" customFormat="1" ht="12.75">
      <c r="C769" s="401"/>
      <c r="G769" s="403"/>
      <c r="H769" s="402"/>
      <c r="I769" s="427"/>
      <c r="J769" s="2"/>
      <c r="K769" s="2"/>
      <c r="L769" s="2"/>
      <c r="M769" s="57"/>
      <c r="N769" s="2"/>
      <c r="O769" s="2"/>
      <c r="P769" s="3"/>
      <c r="Q769" s="3"/>
      <c r="R769" s="3"/>
    </row>
    <row r="770" spans="3:18" s="256" customFormat="1" ht="12.75">
      <c r="C770" s="401"/>
      <c r="G770" s="403"/>
      <c r="H770" s="402"/>
      <c r="I770" s="427"/>
      <c r="J770" s="2"/>
      <c r="K770" s="2"/>
      <c r="L770" s="2"/>
      <c r="M770" s="57"/>
      <c r="N770" s="2"/>
      <c r="O770" s="2"/>
      <c r="P770" s="3"/>
      <c r="Q770" s="3"/>
      <c r="R770" s="3"/>
    </row>
    <row r="771" spans="3:18" s="256" customFormat="1" ht="12.75">
      <c r="C771" s="401"/>
      <c r="G771" s="403"/>
      <c r="H771" s="402"/>
      <c r="I771" s="427"/>
      <c r="J771" s="2"/>
      <c r="K771" s="2"/>
      <c r="L771" s="2"/>
      <c r="M771" s="57"/>
      <c r="N771" s="2"/>
      <c r="O771" s="2"/>
      <c r="P771" s="3"/>
      <c r="Q771" s="3"/>
      <c r="R771" s="3"/>
    </row>
    <row r="772" spans="3:18" s="256" customFormat="1" ht="12.75">
      <c r="C772" s="401"/>
      <c r="G772" s="403"/>
      <c r="H772" s="402"/>
      <c r="I772" s="427"/>
      <c r="J772" s="2"/>
      <c r="K772" s="2"/>
      <c r="L772" s="2"/>
      <c r="M772" s="57"/>
      <c r="N772" s="2"/>
      <c r="O772" s="2"/>
      <c r="P772" s="3"/>
      <c r="Q772" s="3"/>
      <c r="R772" s="3"/>
    </row>
    <row r="773" spans="3:18" s="256" customFormat="1" ht="12.75">
      <c r="C773" s="401"/>
      <c r="G773" s="403"/>
      <c r="H773" s="402"/>
      <c r="I773" s="427"/>
      <c r="J773" s="2"/>
      <c r="K773" s="2"/>
      <c r="L773" s="2"/>
      <c r="M773" s="57"/>
      <c r="N773" s="2"/>
      <c r="O773" s="2"/>
      <c r="P773" s="3"/>
      <c r="Q773" s="3"/>
      <c r="R773" s="3"/>
    </row>
    <row r="774" spans="3:18" s="256" customFormat="1" ht="12.75">
      <c r="C774" s="401"/>
      <c r="G774" s="403"/>
      <c r="H774" s="402"/>
      <c r="I774" s="427"/>
      <c r="J774" s="2"/>
      <c r="K774" s="2"/>
      <c r="L774" s="2"/>
      <c r="M774" s="57"/>
      <c r="N774" s="2"/>
      <c r="O774" s="2"/>
      <c r="P774" s="3"/>
      <c r="Q774" s="3"/>
      <c r="R774" s="3"/>
    </row>
    <row r="775" spans="3:18" s="256" customFormat="1" ht="12.75">
      <c r="C775" s="401"/>
      <c r="G775" s="403"/>
      <c r="H775" s="402"/>
      <c r="I775" s="427"/>
      <c r="J775" s="2"/>
      <c r="K775" s="2"/>
      <c r="L775" s="2"/>
      <c r="M775" s="57"/>
      <c r="N775" s="2"/>
      <c r="O775" s="2"/>
      <c r="P775" s="3"/>
      <c r="Q775" s="3"/>
      <c r="R775" s="3"/>
    </row>
    <row r="776" spans="3:18" s="256" customFormat="1" ht="12.75">
      <c r="C776" s="401"/>
      <c r="G776" s="403"/>
      <c r="H776" s="402"/>
      <c r="I776" s="427"/>
      <c r="J776" s="2"/>
      <c r="K776" s="2"/>
      <c r="L776" s="2"/>
      <c r="M776" s="57"/>
      <c r="N776" s="2"/>
      <c r="O776" s="2"/>
      <c r="P776" s="3"/>
      <c r="Q776" s="3"/>
      <c r="R776" s="3"/>
    </row>
    <row r="777" spans="3:18" s="256" customFormat="1" ht="12.75">
      <c r="C777" s="401"/>
      <c r="G777" s="403"/>
      <c r="H777" s="402"/>
      <c r="I777" s="427"/>
      <c r="J777" s="2"/>
      <c r="K777" s="2"/>
      <c r="L777" s="2"/>
      <c r="M777" s="57"/>
      <c r="N777" s="2"/>
      <c r="O777" s="2"/>
      <c r="P777" s="3"/>
      <c r="Q777" s="3"/>
      <c r="R777" s="3"/>
    </row>
    <row r="778" spans="3:18" s="256" customFormat="1" ht="12.75">
      <c r="C778" s="401"/>
      <c r="G778" s="403"/>
      <c r="H778" s="402"/>
      <c r="I778" s="427"/>
      <c r="J778" s="2"/>
      <c r="K778" s="2"/>
      <c r="L778" s="2"/>
      <c r="M778" s="57"/>
      <c r="N778" s="2"/>
      <c r="O778" s="2"/>
      <c r="P778" s="3"/>
      <c r="Q778" s="3"/>
      <c r="R778" s="3"/>
    </row>
    <row r="779" spans="3:18" s="256" customFormat="1" ht="12.75">
      <c r="C779" s="401"/>
      <c r="G779" s="403"/>
      <c r="H779" s="402"/>
      <c r="I779" s="427"/>
      <c r="J779" s="2"/>
      <c r="K779" s="2"/>
      <c r="L779" s="2"/>
      <c r="M779" s="57"/>
      <c r="N779" s="2"/>
      <c r="O779" s="2"/>
      <c r="P779" s="3"/>
      <c r="Q779" s="3"/>
      <c r="R779" s="3"/>
    </row>
    <row r="780" spans="3:18" s="256" customFormat="1" ht="12.75">
      <c r="C780" s="401"/>
      <c r="G780" s="403"/>
      <c r="H780" s="402"/>
      <c r="I780" s="427"/>
      <c r="J780" s="2"/>
      <c r="K780" s="2"/>
      <c r="L780" s="2"/>
      <c r="M780" s="57"/>
      <c r="N780" s="2"/>
      <c r="O780" s="2"/>
      <c r="P780" s="3"/>
      <c r="Q780" s="3"/>
      <c r="R780" s="3"/>
    </row>
    <row r="781" spans="3:18" s="256" customFormat="1" ht="12.75">
      <c r="C781" s="401"/>
      <c r="G781" s="403"/>
      <c r="H781" s="402"/>
      <c r="I781" s="427"/>
      <c r="J781" s="2"/>
      <c r="K781" s="2"/>
      <c r="L781" s="2"/>
      <c r="M781" s="57"/>
      <c r="N781" s="2"/>
      <c r="O781" s="2"/>
      <c r="P781" s="3"/>
      <c r="Q781" s="3"/>
      <c r="R781" s="3"/>
    </row>
    <row r="782" spans="3:18" s="256" customFormat="1" ht="12.75">
      <c r="C782" s="401"/>
      <c r="G782" s="403"/>
      <c r="H782" s="402"/>
      <c r="I782" s="427"/>
      <c r="J782" s="2"/>
      <c r="K782" s="2"/>
      <c r="L782" s="2"/>
      <c r="M782" s="57"/>
      <c r="N782" s="2"/>
      <c r="O782" s="2"/>
      <c r="P782" s="3"/>
      <c r="Q782" s="3"/>
      <c r="R782" s="3"/>
    </row>
    <row r="783" spans="3:18" s="256" customFormat="1" ht="12.75">
      <c r="C783" s="401"/>
      <c r="G783" s="403"/>
      <c r="H783" s="402"/>
      <c r="I783" s="427"/>
      <c r="J783" s="2"/>
      <c r="K783" s="2"/>
      <c r="L783" s="2"/>
      <c r="M783" s="57"/>
      <c r="N783" s="2"/>
      <c r="O783" s="2"/>
      <c r="P783" s="3"/>
      <c r="Q783" s="3"/>
      <c r="R783" s="3"/>
    </row>
    <row r="784" spans="3:18" s="256" customFormat="1" ht="12.75">
      <c r="C784" s="401"/>
      <c r="G784" s="403"/>
      <c r="H784" s="402"/>
      <c r="I784" s="427"/>
      <c r="J784" s="2"/>
      <c r="K784" s="2"/>
      <c r="L784" s="2"/>
      <c r="M784" s="57"/>
      <c r="N784" s="2"/>
      <c r="O784" s="2"/>
      <c r="P784" s="3"/>
      <c r="Q784" s="3"/>
      <c r="R784" s="3"/>
    </row>
    <row r="785" spans="3:18" s="256" customFormat="1" ht="12.75">
      <c r="C785" s="401"/>
      <c r="G785" s="403"/>
      <c r="H785" s="402"/>
      <c r="I785" s="427"/>
      <c r="J785" s="2"/>
      <c r="K785" s="2"/>
      <c r="L785" s="2"/>
      <c r="M785" s="57"/>
      <c r="N785" s="2"/>
      <c r="O785" s="2"/>
      <c r="P785" s="3"/>
      <c r="Q785" s="3"/>
      <c r="R785" s="3"/>
    </row>
    <row r="786" spans="3:18" s="256" customFormat="1" ht="12.75">
      <c r="C786" s="401"/>
      <c r="G786" s="403"/>
      <c r="H786" s="402"/>
      <c r="I786" s="427"/>
      <c r="J786" s="2"/>
      <c r="K786" s="2"/>
      <c r="L786" s="2"/>
      <c r="M786" s="57"/>
      <c r="N786" s="2"/>
      <c r="O786" s="2"/>
      <c r="P786" s="3"/>
      <c r="Q786" s="3"/>
      <c r="R786" s="3"/>
    </row>
    <row r="787" spans="3:18" s="256" customFormat="1" ht="12.75">
      <c r="C787" s="401"/>
      <c r="G787" s="403"/>
      <c r="H787" s="402"/>
      <c r="I787" s="427"/>
      <c r="J787" s="2"/>
      <c r="K787" s="2"/>
      <c r="L787" s="2"/>
      <c r="M787" s="57"/>
      <c r="N787" s="2"/>
      <c r="O787" s="2"/>
      <c r="P787" s="3"/>
      <c r="Q787" s="3"/>
      <c r="R787" s="3"/>
    </row>
    <row r="788" spans="3:18" s="256" customFormat="1" ht="12.75">
      <c r="C788" s="401"/>
      <c r="G788" s="403"/>
      <c r="H788" s="402"/>
      <c r="I788" s="427"/>
      <c r="J788" s="2"/>
      <c r="K788" s="2"/>
      <c r="L788" s="2"/>
      <c r="M788" s="57"/>
      <c r="N788" s="2"/>
      <c r="O788" s="2"/>
      <c r="P788" s="3"/>
      <c r="Q788" s="3"/>
      <c r="R788" s="3"/>
    </row>
    <row r="789" spans="3:18" s="256" customFormat="1" ht="12.75">
      <c r="C789" s="401"/>
      <c r="G789" s="403"/>
      <c r="H789" s="402"/>
      <c r="I789" s="427"/>
      <c r="J789" s="2"/>
      <c r="K789" s="2"/>
      <c r="L789" s="2"/>
      <c r="M789" s="57"/>
      <c r="N789" s="2"/>
      <c r="O789" s="2"/>
      <c r="P789" s="3"/>
      <c r="Q789" s="3"/>
      <c r="R789" s="3"/>
    </row>
    <row r="790" spans="3:18" s="256" customFormat="1" ht="12.75">
      <c r="C790" s="401"/>
      <c r="G790" s="403"/>
      <c r="H790" s="402"/>
      <c r="I790" s="427"/>
      <c r="J790" s="2"/>
      <c r="K790" s="2"/>
      <c r="L790" s="2"/>
      <c r="M790" s="57"/>
      <c r="N790" s="2"/>
      <c r="O790" s="2"/>
      <c r="P790" s="3"/>
      <c r="Q790" s="3"/>
      <c r="R790" s="3"/>
    </row>
    <row r="791" spans="3:18" s="256" customFormat="1" ht="12.75">
      <c r="C791" s="401"/>
      <c r="G791" s="403"/>
      <c r="H791" s="402"/>
      <c r="I791" s="427"/>
      <c r="J791" s="2"/>
      <c r="K791" s="2"/>
      <c r="L791" s="2"/>
      <c r="M791" s="57"/>
      <c r="N791" s="2"/>
      <c r="O791" s="2"/>
      <c r="P791" s="3"/>
      <c r="Q791" s="3"/>
      <c r="R791" s="3"/>
    </row>
    <row r="792" spans="3:18" s="256" customFormat="1" ht="12.75">
      <c r="C792" s="401"/>
      <c r="G792" s="403"/>
      <c r="H792" s="402"/>
      <c r="I792" s="427"/>
      <c r="J792" s="2"/>
      <c r="K792" s="2"/>
      <c r="L792" s="2"/>
      <c r="M792" s="57"/>
      <c r="N792" s="2"/>
      <c r="O792" s="2"/>
      <c r="P792" s="3"/>
      <c r="Q792" s="3"/>
      <c r="R792" s="3"/>
    </row>
    <row r="793" spans="3:18" s="256" customFormat="1" ht="12.75">
      <c r="C793" s="401"/>
      <c r="G793" s="403"/>
      <c r="H793" s="402"/>
      <c r="I793" s="427"/>
      <c r="J793" s="2"/>
      <c r="K793" s="2"/>
      <c r="L793" s="2"/>
      <c r="M793" s="57"/>
      <c r="N793" s="2"/>
      <c r="O793" s="2"/>
      <c r="P793" s="3"/>
      <c r="Q793" s="3"/>
      <c r="R793" s="3"/>
    </row>
    <row r="794" spans="3:18" s="256" customFormat="1" ht="12.75">
      <c r="C794" s="401"/>
      <c r="G794" s="403"/>
      <c r="H794" s="402"/>
      <c r="I794" s="427"/>
      <c r="J794" s="2"/>
      <c r="K794" s="2"/>
      <c r="L794" s="2"/>
      <c r="M794" s="57"/>
      <c r="N794" s="2"/>
      <c r="O794" s="2"/>
      <c r="P794" s="3"/>
      <c r="Q794" s="3"/>
      <c r="R794" s="3"/>
    </row>
    <row r="795" spans="3:18" s="256" customFormat="1" ht="12.75">
      <c r="C795" s="401"/>
      <c r="G795" s="403"/>
      <c r="H795" s="402"/>
      <c r="I795" s="427"/>
      <c r="J795" s="2"/>
      <c r="K795" s="2"/>
      <c r="L795" s="2"/>
      <c r="M795" s="57"/>
      <c r="N795" s="2"/>
      <c r="O795" s="2"/>
      <c r="P795" s="3"/>
      <c r="Q795" s="3"/>
      <c r="R795" s="3"/>
    </row>
    <row r="796" spans="3:18" s="256" customFormat="1" ht="12.75">
      <c r="C796" s="401"/>
      <c r="G796" s="403"/>
      <c r="H796" s="402"/>
      <c r="I796" s="427"/>
      <c r="J796" s="2"/>
      <c r="K796" s="2"/>
      <c r="L796" s="2"/>
      <c r="M796" s="57"/>
      <c r="N796" s="2"/>
      <c r="O796" s="2"/>
      <c r="P796" s="3"/>
      <c r="Q796" s="3"/>
      <c r="R796" s="3"/>
    </row>
    <row r="797" spans="3:18" s="256" customFormat="1" ht="12.75">
      <c r="C797" s="401"/>
      <c r="G797" s="403"/>
      <c r="H797" s="402"/>
      <c r="I797" s="427"/>
      <c r="J797" s="2"/>
      <c r="K797" s="2"/>
      <c r="L797" s="2"/>
      <c r="M797" s="57"/>
      <c r="N797" s="2"/>
      <c r="O797" s="2"/>
      <c r="P797" s="3"/>
      <c r="Q797" s="3"/>
      <c r="R797" s="3"/>
    </row>
    <row r="798" spans="3:18" s="256" customFormat="1" ht="12.75">
      <c r="C798" s="401"/>
      <c r="G798" s="403"/>
      <c r="H798" s="402"/>
      <c r="I798" s="427"/>
      <c r="J798" s="2"/>
      <c r="K798" s="2"/>
      <c r="L798" s="2"/>
      <c r="M798" s="57"/>
      <c r="N798" s="2"/>
      <c r="O798" s="2"/>
      <c r="P798" s="3"/>
      <c r="Q798" s="3"/>
      <c r="R798" s="3"/>
    </row>
    <row r="799" spans="3:18" s="256" customFormat="1" ht="12.75">
      <c r="C799" s="401"/>
      <c r="G799" s="403"/>
      <c r="H799" s="402"/>
      <c r="I799" s="427"/>
      <c r="J799" s="2"/>
      <c r="K799" s="2"/>
      <c r="L799" s="2"/>
      <c r="M799" s="57"/>
      <c r="N799" s="2"/>
      <c r="O799" s="2"/>
      <c r="P799" s="3"/>
      <c r="Q799" s="3"/>
      <c r="R799" s="3"/>
    </row>
    <row r="800" spans="3:18" s="256" customFormat="1" ht="12.75">
      <c r="C800" s="401"/>
      <c r="G800" s="403"/>
      <c r="H800" s="402"/>
      <c r="I800" s="427"/>
      <c r="J800" s="2"/>
      <c r="K800" s="2"/>
      <c r="L800" s="2"/>
      <c r="M800" s="57"/>
      <c r="N800" s="2"/>
      <c r="O800" s="2"/>
      <c r="P800" s="3"/>
      <c r="Q800" s="3"/>
      <c r="R800" s="3"/>
    </row>
    <row r="801" spans="3:18" s="256" customFormat="1" ht="12.75">
      <c r="C801" s="401"/>
      <c r="G801" s="403"/>
      <c r="H801" s="402"/>
      <c r="I801" s="427"/>
      <c r="J801" s="2"/>
      <c r="K801" s="2"/>
      <c r="L801" s="2"/>
      <c r="M801" s="57"/>
      <c r="N801" s="2"/>
      <c r="O801" s="2"/>
      <c r="P801" s="3"/>
      <c r="Q801" s="3"/>
      <c r="R801" s="3"/>
    </row>
    <row r="802" spans="3:18" s="256" customFormat="1" ht="12.75">
      <c r="C802" s="401"/>
      <c r="G802" s="403"/>
      <c r="H802" s="402"/>
      <c r="I802" s="427"/>
      <c r="J802" s="2"/>
      <c r="K802" s="2"/>
      <c r="L802" s="2"/>
      <c r="M802" s="57"/>
      <c r="N802" s="2"/>
      <c r="O802" s="2"/>
      <c r="P802" s="3"/>
      <c r="Q802" s="3"/>
      <c r="R802" s="3"/>
    </row>
    <row r="803" spans="3:18" s="256" customFormat="1" ht="12.75">
      <c r="C803" s="401"/>
      <c r="G803" s="403"/>
      <c r="H803" s="402"/>
      <c r="I803" s="427"/>
      <c r="J803" s="2"/>
      <c r="K803" s="2"/>
      <c r="L803" s="2"/>
      <c r="M803" s="57"/>
      <c r="N803" s="2"/>
      <c r="O803" s="2"/>
      <c r="P803" s="3"/>
      <c r="Q803" s="3"/>
      <c r="R803" s="3"/>
    </row>
    <row r="804" spans="3:18" s="256" customFormat="1" ht="12.75">
      <c r="C804" s="401"/>
      <c r="G804" s="403"/>
      <c r="H804" s="402"/>
      <c r="I804" s="427"/>
      <c r="J804" s="2"/>
      <c r="K804" s="2"/>
      <c r="L804" s="2"/>
      <c r="M804" s="57"/>
      <c r="N804" s="2"/>
      <c r="O804" s="2"/>
      <c r="P804" s="3"/>
      <c r="Q804" s="3"/>
      <c r="R804" s="3"/>
    </row>
    <row r="805" spans="3:18" s="256" customFormat="1" ht="12.75">
      <c r="C805" s="401"/>
      <c r="G805" s="403"/>
      <c r="H805" s="402"/>
      <c r="I805" s="427"/>
      <c r="J805" s="2"/>
      <c r="K805" s="2"/>
      <c r="L805" s="2"/>
      <c r="M805" s="57"/>
      <c r="N805" s="2"/>
      <c r="O805" s="2"/>
      <c r="P805" s="3"/>
      <c r="Q805" s="3"/>
      <c r="R805" s="3"/>
    </row>
    <row r="806" spans="3:18" s="256" customFormat="1" ht="12.75">
      <c r="C806" s="401"/>
      <c r="G806" s="403"/>
      <c r="H806" s="402"/>
      <c r="I806" s="427"/>
      <c r="J806" s="2"/>
      <c r="K806" s="2"/>
      <c r="L806" s="2"/>
      <c r="M806" s="57"/>
      <c r="N806" s="2"/>
      <c r="O806" s="2"/>
      <c r="P806" s="3"/>
      <c r="Q806" s="3"/>
      <c r="R806" s="3"/>
    </row>
    <row r="807" spans="3:18" s="256" customFormat="1" ht="12.75">
      <c r="C807" s="401"/>
      <c r="G807" s="403"/>
      <c r="H807" s="402"/>
      <c r="I807" s="427"/>
      <c r="J807" s="2"/>
      <c r="K807" s="2"/>
      <c r="L807" s="2"/>
      <c r="M807" s="57"/>
      <c r="N807" s="2"/>
      <c r="O807" s="2"/>
      <c r="P807" s="3"/>
      <c r="Q807" s="3"/>
      <c r="R807" s="3"/>
    </row>
    <row r="808" spans="3:18" s="256" customFormat="1" ht="12.75">
      <c r="C808" s="401"/>
      <c r="G808" s="403"/>
      <c r="H808" s="402"/>
      <c r="I808" s="427"/>
      <c r="J808" s="2"/>
      <c r="K808" s="2"/>
      <c r="L808" s="2"/>
      <c r="M808" s="57"/>
      <c r="N808" s="2"/>
      <c r="O808" s="2"/>
      <c r="P808" s="3"/>
      <c r="Q808" s="3"/>
      <c r="R808" s="3"/>
    </row>
    <row r="809" spans="3:18" s="256" customFormat="1" ht="12.75">
      <c r="C809" s="401"/>
      <c r="G809" s="403"/>
      <c r="H809" s="402"/>
      <c r="I809" s="427"/>
      <c r="J809" s="2"/>
      <c r="K809" s="2"/>
      <c r="L809" s="2"/>
      <c r="M809" s="57"/>
      <c r="N809" s="2"/>
      <c r="O809" s="2"/>
      <c r="P809" s="3"/>
      <c r="Q809" s="3"/>
      <c r="R809" s="3"/>
    </row>
    <row r="810" spans="3:18" s="256" customFormat="1" ht="12.75">
      <c r="C810" s="401"/>
      <c r="G810" s="403"/>
      <c r="H810" s="402"/>
      <c r="I810" s="427"/>
      <c r="J810" s="2"/>
      <c r="K810" s="2"/>
      <c r="L810" s="2"/>
      <c r="M810" s="57"/>
      <c r="N810" s="2"/>
      <c r="O810" s="2"/>
      <c r="P810" s="3"/>
      <c r="Q810" s="3"/>
      <c r="R810" s="3"/>
    </row>
    <row r="811" spans="3:18" s="256" customFormat="1" ht="12.75">
      <c r="C811" s="401"/>
      <c r="G811" s="403"/>
      <c r="H811" s="402"/>
      <c r="I811" s="427"/>
      <c r="J811" s="2"/>
      <c r="K811" s="2"/>
      <c r="L811" s="2"/>
      <c r="M811" s="57"/>
      <c r="N811" s="2"/>
      <c r="O811" s="2"/>
      <c r="P811" s="3"/>
      <c r="Q811" s="3"/>
      <c r="R811" s="3"/>
    </row>
    <row r="812" spans="3:18" s="256" customFormat="1" ht="12.75">
      <c r="C812" s="401"/>
      <c r="G812" s="403"/>
      <c r="H812" s="402"/>
      <c r="I812" s="427"/>
      <c r="J812" s="2"/>
      <c r="K812" s="2"/>
      <c r="L812" s="2"/>
      <c r="M812" s="57"/>
      <c r="N812" s="2"/>
      <c r="O812" s="2"/>
      <c r="P812" s="3"/>
      <c r="Q812" s="3"/>
      <c r="R812" s="3"/>
    </row>
    <row r="813" spans="3:18" s="256" customFormat="1" ht="12.75">
      <c r="C813" s="401"/>
      <c r="G813" s="403"/>
      <c r="H813" s="402"/>
      <c r="I813" s="427"/>
      <c r="J813" s="2"/>
      <c r="K813" s="2"/>
      <c r="L813" s="2"/>
      <c r="M813" s="57"/>
      <c r="N813" s="2"/>
      <c r="O813" s="2"/>
      <c r="P813" s="3"/>
      <c r="Q813" s="3"/>
      <c r="R813" s="3"/>
    </row>
    <row r="814" spans="3:18" s="256" customFormat="1" ht="12.75">
      <c r="C814" s="401"/>
      <c r="G814" s="403"/>
      <c r="H814" s="402"/>
      <c r="I814" s="427"/>
      <c r="J814" s="2"/>
      <c r="K814" s="2"/>
      <c r="L814" s="2"/>
      <c r="M814" s="57"/>
      <c r="N814" s="2"/>
      <c r="O814" s="2"/>
      <c r="P814" s="3"/>
      <c r="Q814" s="3"/>
      <c r="R814" s="3"/>
    </row>
    <row r="815" spans="3:18" s="256" customFormat="1" ht="12.75">
      <c r="C815" s="401"/>
      <c r="G815" s="403"/>
      <c r="H815" s="402"/>
      <c r="I815" s="427"/>
      <c r="J815" s="2"/>
      <c r="K815" s="2"/>
      <c r="L815" s="2"/>
      <c r="M815" s="57"/>
      <c r="N815" s="2"/>
      <c r="O815" s="2"/>
      <c r="P815" s="3"/>
      <c r="Q815" s="3"/>
      <c r="R815" s="3"/>
    </row>
    <row r="816" spans="3:18" s="256" customFormat="1" ht="12.75">
      <c r="C816" s="401"/>
      <c r="G816" s="403"/>
      <c r="H816" s="402"/>
      <c r="I816" s="427"/>
      <c r="J816" s="2"/>
      <c r="K816" s="2"/>
      <c r="L816" s="2"/>
      <c r="M816" s="57"/>
      <c r="N816" s="2"/>
      <c r="O816" s="2"/>
      <c r="P816" s="3"/>
      <c r="Q816" s="3"/>
      <c r="R816" s="3"/>
    </row>
    <row r="817" spans="3:18" s="256" customFormat="1" ht="12.75">
      <c r="C817" s="401"/>
      <c r="G817" s="403"/>
      <c r="H817" s="402"/>
      <c r="I817" s="427"/>
      <c r="J817" s="2"/>
      <c r="K817" s="2"/>
      <c r="L817" s="2"/>
      <c r="M817" s="57"/>
      <c r="N817" s="2"/>
      <c r="O817" s="2"/>
      <c r="P817" s="3"/>
      <c r="Q817" s="3"/>
      <c r="R817" s="3"/>
    </row>
    <row r="818" spans="3:18" s="256" customFormat="1" ht="12.75">
      <c r="C818" s="401"/>
      <c r="G818" s="403"/>
      <c r="H818" s="402"/>
      <c r="I818" s="427"/>
      <c r="J818" s="2"/>
      <c r="K818" s="2"/>
      <c r="L818" s="2"/>
      <c r="M818" s="57"/>
      <c r="N818" s="2"/>
      <c r="O818" s="2"/>
      <c r="P818" s="3"/>
      <c r="Q818" s="3"/>
      <c r="R818" s="3"/>
    </row>
    <row r="819" spans="3:18" s="256" customFormat="1" ht="12.75">
      <c r="C819" s="401"/>
      <c r="G819" s="403"/>
      <c r="H819" s="402"/>
      <c r="I819" s="427"/>
      <c r="J819" s="2"/>
      <c r="K819" s="2"/>
      <c r="L819" s="2"/>
      <c r="M819" s="57"/>
      <c r="N819" s="2"/>
      <c r="O819" s="2"/>
      <c r="P819" s="3"/>
      <c r="Q819" s="3"/>
      <c r="R819" s="3"/>
    </row>
    <row r="820" spans="3:18" s="256" customFormat="1" ht="12.75">
      <c r="C820" s="401"/>
      <c r="G820" s="403"/>
      <c r="H820" s="402"/>
      <c r="I820" s="427"/>
      <c r="J820" s="2"/>
      <c r="K820" s="2"/>
      <c r="L820" s="2"/>
      <c r="M820" s="57"/>
      <c r="N820" s="2"/>
      <c r="O820" s="2"/>
      <c r="P820" s="3"/>
      <c r="Q820" s="3"/>
      <c r="R820" s="3"/>
    </row>
    <row r="821" spans="3:18" s="256" customFormat="1" ht="12.75">
      <c r="C821" s="401"/>
      <c r="G821" s="403"/>
      <c r="H821" s="402"/>
      <c r="I821" s="427"/>
      <c r="J821" s="2"/>
      <c r="K821" s="2"/>
      <c r="L821" s="2"/>
      <c r="M821" s="57"/>
      <c r="N821" s="2"/>
      <c r="O821" s="2"/>
      <c r="P821" s="3"/>
      <c r="Q821" s="3"/>
      <c r="R821" s="3"/>
    </row>
    <row r="822" spans="3:18" s="256" customFormat="1" ht="12.75">
      <c r="C822" s="401"/>
      <c r="G822" s="403"/>
      <c r="H822" s="402"/>
      <c r="I822" s="427"/>
      <c r="J822" s="2"/>
      <c r="K822" s="2"/>
      <c r="L822" s="2"/>
      <c r="M822" s="57"/>
      <c r="N822" s="2"/>
      <c r="O822" s="2"/>
      <c r="P822" s="3"/>
      <c r="Q822" s="3"/>
      <c r="R822" s="3"/>
    </row>
    <row r="823" spans="3:18" s="256" customFormat="1" ht="12.75">
      <c r="C823" s="401"/>
      <c r="G823" s="403"/>
      <c r="H823" s="402"/>
      <c r="I823" s="427"/>
      <c r="J823" s="2"/>
      <c r="K823" s="2"/>
      <c r="L823" s="2"/>
      <c r="M823" s="57"/>
      <c r="N823" s="2"/>
      <c r="O823" s="2"/>
      <c r="P823" s="3"/>
      <c r="Q823" s="3"/>
      <c r="R823" s="3"/>
    </row>
    <row r="824" spans="3:18" s="256" customFormat="1" ht="12.75">
      <c r="C824" s="401"/>
      <c r="G824" s="403"/>
      <c r="H824" s="402"/>
      <c r="I824" s="427"/>
      <c r="J824" s="2"/>
      <c r="K824" s="2"/>
      <c r="L824" s="2"/>
      <c r="M824" s="57"/>
      <c r="N824" s="2"/>
      <c r="O824" s="2"/>
      <c r="P824" s="3"/>
      <c r="Q824" s="3"/>
      <c r="R824" s="3"/>
    </row>
    <row r="825" spans="3:18" s="256" customFormat="1" ht="12.75">
      <c r="C825" s="401"/>
      <c r="G825" s="403"/>
      <c r="H825" s="402"/>
      <c r="I825" s="427"/>
      <c r="J825" s="2"/>
      <c r="K825" s="2"/>
      <c r="L825" s="2"/>
      <c r="M825" s="57"/>
      <c r="N825" s="2"/>
      <c r="O825" s="2"/>
      <c r="P825" s="3"/>
      <c r="Q825" s="3"/>
      <c r="R825" s="3"/>
    </row>
    <row r="826" spans="3:18" s="256" customFormat="1" ht="12.75">
      <c r="C826" s="401"/>
      <c r="G826" s="403"/>
      <c r="H826" s="402"/>
      <c r="I826" s="427"/>
      <c r="J826" s="2"/>
      <c r="K826" s="2"/>
      <c r="L826" s="2"/>
      <c r="M826" s="57"/>
      <c r="N826" s="2"/>
      <c r="O826" s="2"/>
      <c r="P826" s="3"/>
      <c r="Q826" s="3"/>
      <c r="R826" s="3"/>
    </row>
    <row r="827" spans="3:18" s="256" customFormat="1" ht="12.75">
      <c r="C827" s="401"/>
      <c r="G827" s="403"/>
      <c r="H827" s="402"/>
      <c r="I827" s="427"/>
      <c r="J827" s="2"/>
      <c r="K827" s="2"/>
      <c r="L827" s="2"/>
      <c r="M827" s="57"/>
      <c r="N827" s="2"/>
      <c r="O827" s="2"/>
      <c r="P827" s="3"/>
      <c r="Q827" s="3"/>
      <c r="R827" s="3"/>
    </row>
    <row r="828" spans="3:18" s="256" customFormat="1" ht="12.75">
      <c r="C828" s="401"/>
      <c r="G828" s="403"/>
      <c r="H828" s="402"/>
      <c r="I828" s="427"/>
      <c r="J828" s="2"/>
      <c r="K828" s="2"/>
      <c r="L828" s="2"/>
      <c r="M828" s="57"/>
      <c r="N828" s="2"/>
      <c r="O828" s="2"/>
      <c r="P828" s="3"/>
      <c r="Q828" s="3"/>
      <c r="R828" s="3"/>
    </row>
    <row r="829" spans="3:18" s="256" customFormat="1" ht="12.75">
      <c r="C829" s="401"/>
      <c r="G829" s="403"/>
      <c r="H829" s="402"/>
      <c r="I829" s="427"/>
      <c r="J829" s="2"/>
      <c r="K829" s="2"/>
      <c r="L829" s="2"/>
      <c r="M829" s="57"/>
      <c r="N829" s="2"/>
      <c r="O829" s="2"/>
      <c r="P829" s="3"/>
      <c r="Q829" s="3"/>
      <c r="R829" s="3"/>
    </row>
    <row r="830" spans="3:18" s="256" customFormat="1" ht="12.75">
      <c r="C830" s="401"/>
      <c r="G830" s="403"/>
      <c r="H830" s="402"/>
      <c r="I830" s="427"/>
      <c r="J830" s="2"/>
      <c r="K830" s="2"/>
      <c r="L830" s="2"/>
      <c r="M830" s="57"/>
      <c r="N830" s="2"/>
      <c r="O830" s="2"/>
      <c r="P830" s="3"/>
      <c r="Q830" s="3"/>
      <c r="R830" s="3"/>
    </row>
    <row r="831" spans="3:18" s="256" customFormat="1" ht="12.75">
      <c r="C831" s="401"/>
      <c r="G831" s="403"/>
      <c r="H831" s="402"/>
      <c r="I831" s="427"/>
      <c r="J831" s="2"/>
      <c r="K831" s="2"/>
      <c r="L831" s="2"/>
      <c r="M831" s="57"/>
      <c r="N831" s="2"/>
      <c r="O831" s="2"/>
      <c r="P831" s="3"/>
      <c r="Q831" s="3"/>
      <c r="R831" s="3"/>
    </row>
    <row r="832" spans="3:18" s="256" customFormat="1" ht="12.75">
      <c r="C832" s="401"/>
      <c r="G832" s="403"/>
      <c r="H832" s="402"/>
      <c r="I832" s="427"/>
      <c r="J832" s="2"/>
      <c r="K832" s="2"/>
      <c r="L832" s="2"/>
      <c r="M832" s="57"/>
      <c r="N832" s="2"/>
      <c r="O832" s="2"/>
      <c r="P832" s="3"/>
      <c r="Q832" s="3"/>
      <c r="R832" s="3"/>
    </row>
    <row r="833" spans="3:18" s="256" customFormat="1" ht="12.75">
      <c r="C833" s="401"/>
      <c r="G833" s="403"/>
      <c r="H833" s="402"/>
      <c r="I833" s="427"/>
      <c r="J833" s="2"/>
      <c r="K833" s="2"/>
      <c r="L833" s="2"/>
      <c r="M833" s="57"/>
      <c r="N833" s="2"/>
      <c r="O833" s="2"/>
      <c r="P833" s="3"/>
      <c r="Q833" s="3"/>
      <c r="R833" s="3"/>
    </row>
    <row r="834" spans="3:18" s="256" customFormat="1" ht="12.75">
      <c r="C834" s="401"/>
      <c r="G834" s="403"/>
      <c r="H834" s="402"/>
      <c r="I834" s="427"/>
      <c r="J834" s="2"/>
      <c r="K834" s="2"/>
      <c r="L834" s="2"/>
      <c r="M834" s="57"/>
      <c r="N834" s="2"/>
      <c r="O834" s="2"/>
      <c r="P834" s="3"/>
      <c r="Q834" s="3"/>
      <c r="R834" s="3"/>
    </row>
    <row r="835" spans="3:18" s="256" customFormat="1" ht="12.75">
      <c r="C835" s="401"/>
      <c r="G835" s="403"/>
      <c r="H835" s="402"/>
      <c r="I835" s="427"/>
      <c r="J835" s="2"/>
      <c r="K835" s="2"/>
      <c r="L835" s="2"/>
      <c r="M835" s="57"/>
      <c r="N835" s="2"/>
      <c r="O835" s="2"/>
      <c r="P835" s="3"/>
      <c r="Q835" s="3"/>
      <c r="R835" s="3"/>
    </row>
    <row r="836" spans="3:18" s="256" customFormat="1" ht="12.75">
      <c r="C836" s="401"/>
      <c r="G836" s="403"/>
      <c r="H836" s="402"/>
      <c r="I836" s="427"/>
      <c r="J836" s="2"/>
      <c r="K836" s="2"/>
      <c r="L836" s="2"/>
      <c r="M836" s="57"/>
      <c r="N836" s="2"/>
      <c r="O836" s="2"/>
      <c r="P836" s="3"/>
      <c r="Q836" s="3"/>
      <c r="R836" s="3"/>
    </row>
    <row r="837" spans="3:18" s="256" customFormat="1" ht="12.75">
      <c r="C837" s="401"/>
      <c r="G837" s="403"/>
      <c r="H837" s="402"/>
      <c r="I837" s="427"/>
      <c r="J837" s="2"/>
      <c r="K837" s="2"/>
      <c r="L837" s="2"/>
      <c r="M837" s="57"/>
      <c r="N837" s="2"/>
      <c r="O837" s="2"/>
      <c r="P837" s="3"/>
      <c r="Q837" s="3"/>
      <c r="R837" s="3"/>
    </row>
    <row r="838" spans="3:18" s="256" customFormat="1" ht="12.75">
      <c r="C838" s="401"/>
      <c r="G838" s="403"/>
      <c r="H838" s="402"/>
      <c r="I838" s="427"/>
      <c r="J838" s="2"/>
      <c r="K838" s="2"/>
      <c r="L838" s="2"/>
      <c r="M838" s="57"/>
      <c r="N838" s="2"/>
      <c r="O838" s="2"/>
      <c r="P838" s="3"/>
      <c r="Q838" s="3"/>
      <c r="R838" s="3"/>
    </row>
    <row r="839" spans="3:18" s="256" customFormat="1" ht="12.75">
      <c r="C839" s="401"/>
      <c r="G839" s="403"/>
      <c r="H839" s="402"/>
      <c r="I839" s="427"/>
      <c r="J839" s="2"/>
      <c r="K839" s="2"/>
      <c r="L839" s="2"/>
      <c r="M839" s="57"/>
      <c r="N839" s="2"/>
      <c r="O839" s="2"/>
      <c r="P839" s="3"/>
      <c r="Q839" s="3"/>
      <c r="R839" s="3"/>
    </row>
    <row r="840" spans="3:18" s="256" customFormat="1" ht="12.75">
      <c r="C840" s="401"/>
      <c r="G840" s="403"/>
      <c r="H840" s="402"/>
      <c r="I840" s="427"/>
      <c r="J840" s="2"/>
      <c r="K840" s="2"/>
      <c r="L840" s="2"/>
      <c r="M840" s="57"/>
      <c r="N840" s="2"/>
      <c r="O840" s="2"/>
      <c r="P840" s="3"/>
      <c r="Q840" s="3"/>
      <c r="R840" s="3"/>
    </row>
    <row r="841" spans="3:18" s="256" customFormat="1" ht="12.75">
      <c r="C841" s="401"/>
      <c r="G841" s="403"/>
      <c r="H841" s="402"/>
      <c r="I841" s="427"/>
      <c r="J841" s="2"/>
      <c r="K841" s="2"/>
      <c r="L841" s="2"/>
      <c r="M841" s="57"/>
      <c r="N841" s="2"/>
      <c r="O841" s="2"/>
      <c r="P841" s="3"/>
      <c r="Q841" s="3"/>
      <c r="R841" s="3"/>
    </row>
    <row r="842" spans="3:18" s="256" customFormat="1" ht="12.75">
      <c r="C842" s="401"/>
      <c r="G842" s="403"/>
      <c r="H842" s="402"/>
      <c r="I842" s="427"/>
      <c r="J842" s="2"/>
      <c r="K842" s="2"/>
      <c r="L842" s="2"/>
      <c r="M842" s="57"/>
      <c r="N842" s="2"/>
      <c r="O842" s="2"/>
      <c r="P842" s="3"/>
      <c r="Q842" s="3"/>
      <c r="R842" s="3"/>
    </row>
    <row r="843" spans="3:18" s="256" customFormat="1" ht="12.75">
      <c r="C843" s="401"/>
      <c r="G843" s="403"/>
      <c r="H843" s="402"/>
      <c r="I843" s="427"/>
      <c r="J843" s="2"/>
      <c r="K843" s="2"/>
      <c r="L843" s="2"/>
      <c r="M843" s="57"/>
      <c r="N843" s="2"/>
      <c r="O843" s="2"/>
      <c r="P843" s="3"/>
      <c r="Q843" s="3"/>
      <c r="R843" s="3"/>
    </row>
  </sheetData>
  <sheetProtection/>
  <mergeCells count="230">
    <mergeCell ref="C2:R2"/>
    <mergeCell ref="O92:O93"/>
    <mergeCell ref="J92:J93"/>
    <mergeCell ref="K92:K93"/>
    <mergeCell ref="L92:L93"/>
    <mergeCell ref="M92:M93"/>
    <mergeCell ref="I92:I93"/>
    <mergeCell ref="N92:N93"/>
    <mergeCell ref="I3:I5"/>
    <mergeCell ref="M3:O3"/>
    <mergeCell ref="N4:O4"/>
    <mergeCell ref="Q3:Q5"/>
    <mergeCell ref="M4:M5"/>
    <mergeCell ref="G69:G70"/>
    <mergeCell ref="C149:C150"/>
    <mergeCell ref="H3:H5"/>
    <mergeCell ref="G7:G15"/>
    <mergeCell ref="F7:F15"/>
    <mergeCell ref="E7:E15"/>
    <mergeCell ref="D7:D15"/>
    <mergeCell ref="C3:C5"/>
    <mergeCell ref="G100:G101"/>
    <mergeCell ref="C100:C101"/>
    <mergeCell ref="C143:C144"/>
    <mergeCell ref="F105:F109"/>
    <mergeCell ref="G146:G148"/>
    <mergeCell ref="F143:F144"/>
    <mergeCell ref="G110:G113"/>
    <mergeCell ref="G143:G144"/>
    <mergeCell ref="F138:F140"/>
    <mergeCell ref="G122:G123"/>
    <mergeCell ref="F122:F123"/>
    <mergeCell ref="G115:G117"/>
    <mergeCell ref="G98:G99"/>
    <mergeCell ref="G141:G142"/>
    <mergeCell ref="F141:F142"/>
    <mergeCell ref="E141:E142"/>
    <mergeCell ref="G127:G128"/>
    <mergeCell ref="F132:F133"/>
    <mergeCell ref="F127:F128"/>
    <mergeCell ref="G132:G133"/>
    <mergeCell ref="G129:G130"/>
    <mergeCell ref="F129:F130"/>
    <mergeCell ref="E149:E150"/>
    <mergeCell ref="A119:A124"/>
    <mergeCell ref="B119:B124"/>
    <mergeCell ref="D120:D121"/>
    <mergeCell ref="E120:E121"/>
    <mergeCell ref="D122:D123"/>
    <mergeCell ref="A146:A152"/>
    <mergeCell ref="E146:E148"/>
    <mergeCell ref="B146:B152"/>
    <mergeCell ref="C146:C148"/>
    <mergeCell ref="G71:G73"/>
    <mergeCell ref="F85:F86"/>
    <mergeCell ref="G105:G109"/>
    <mergeCell ref="G92:G95"/>
    <mergeCell ref="F74:F77"/>
    <mergeCell ref="G87:G91"/>
    <mergeCell ref="F79:F80"/>
    <mergeCell ref="G79:G80"/>
    <mergeCell ref="G85:G86"/>
    <mergeCell ref="G81:G83"/>
    <mergeCell ref="A50:A57"/>
    <mergeCell ref="D42:D43"/>
    <mergeCell ref="E45:E46"/>
    <mergeCell ref="F45:F46"/>
    <mergeCell ref="D47:D48"/>
    <mergeCell ref="E47:E48"/>
    <mergeCell ref="F47:F48"/>
    <mergeCell ref="D45:D46"/>
    <mergeCell ref="G74:G77"/>
    <mergeCell ref="A58:A59"/>
    <mergeCell ref="B58:B59"/>
    <mergeCell ref="C45:C46"/>
    <mergeCell ref="A60:A68"/>
    <mergeCell ref="B60:B68"/>
    <mergeCell ref="D60:D62"/>
    <mergeCell ref="E65:E67"/>
    <mergeCell ref="D74:D77"/>
    <mergeCell ref="D63:D64"/>
    <mergeCell ref="F71:F73"/>
    <mergeCell ref="E74:E77"/>
    <mergeCell ref="E110:E113"/>
    <mergeCell ref="F92:F95"/>
    <mergeCell ref="E87:E91"/>
    <mergeCell ref="F110:F113"/>
    <mergeCell ref="F87:F91"/>
    <mergeCell ref="F98:F99"/>
    <mergeCell ref="F100:F101"/>
    <mergeCell ref="E79:E80"/>
    <mergeCell ref="A34:A35"/>
    <mergeCell ref="B34:B35"/>
    <mergeCell ref="A45:A49"/>
    <mergeCell ref="B45:B49"/>
    <mergeCell ref="A36:A44"/>
    <mergeCell ref="B36:B44"/>
    <mergeCell ref="A115:A118"/>
    <mergeCell ref="B115:B118"/>
    <mergeCell ref="A104:A114"/>
    <mergeCell ref="C105:C109"/>
    <mergeCell ref="B104:B114"/>
    <mergeCell ref="B97:B103"/>
    <mergeCell ref="D110:D113"/>
    <mergeCell ref="E105:E109"/>
    <mergeCell ref="E92:E95"/>
    <mergeCell ref="D105:D109"/>
    <mergeCell ref="F149:F150"/>
    <mergeCell ref="G149:G150"/>
    <mergeCell ref="A138:A145"/>
    <mergeCell ref="B138:B145"/>
    <mergeCell ref="D138:D140"/>
    <mergeCell ref="E138:E140"/>
    <mergeCell ref="E143:E144"/>
    <mergeCell ref="C138:C140"/>
    <mergeCell ref="F146:F148"/>
    <mergeCell ref="G138:G140"/>
    <mergeCell ref="A125:A137"/>
    <mergeCell ref="B125:B137"/>
    <mergeCell ref="D127:D128"/>
    <mergeCell ref="E127:E128"/>
    <mergeCell ref="D132:D133"/>
    <mergeCell ref="E132:E133"/>
    <mergeCell ref="C127:C128"/>
    <mergeCell ref="E129:E130"/>
    <mergeCell ref="D129:D130"/>
    <mergeCell ref="C132:C133"/>
    <mergeCell ref="C74:C77"/>
    <mergeCell ref="C115:C117"/>
    <mergeCell ref="C122:C123"/>
    <mergeCell ref="C87:C91"/>
    <mergeCell ref="F120:F121"/>
    <mergeCell ref="G120:G121"/>
    <mergeCell ref="C65:C67"/>
    <mergeCell ref="C69:C70"/>
    <mergeCell ref="E69:E70"/>
    <mergeCell ref="F115:F117"/>
    <mergeCell ref="E71:E73"/>
    <mergeCell ref="C110:C113"/>
    <mergeCell ref="E85:E86"/>
    <mergeCell ref="D81:D83"/>
    <mergeCell ref="E122:E123"/>
    <mergeCell ref="C120:C121"/>
    <mergeCell ref="D98:D99"/>
    <mergeCell ref="C98:C99"/>
    <mergeCell ref="D100:D101"/>
    <mergeCell ref="D115:D117"/>
    <mergeCell ref="E115:E117"/>
    <mergeCell ref="A69:A78"/>
    <mergeCell ref="B69:B78"/>
    <mergeCell ref="D69:D70"/>
    <mergeCell ref="A79:A84"/>
    <mergeCell ref="B79:B84"/>
    <mergeCell ref="D79:D80"/>
    <mergeCell ref="C79:C80"/>
    <mergeCell ref="C81:C83"/>
    <mergeCell ref="D71:D73"/>
    <mergeCell ref="C71:C73"/>
    <mergeCell ref="D85:D86"/>
    <mergeCell ref="F81:F83"/>
    <mergeCell ref="E81:E83"/>
    <mergeCell ref="A97:A103"/>
    <mergeCell ref="E98:E99"/>
    <mergeCell ref="E100:E101"/>
    <mergeCell ref="B86:B96"/>
    <mergeCell ref="D87:D91"/>
    <mergeCell ref="C92:C95"/>
    <mergeCell ref="A86:A96"/>
    <mergeCell ref="F69:F70"/>
    <mergeCell ref="B50:B57"/>
    <mergeCell ref="D50:D56"/>
    <mergeCell ref="E50:E56"/>
    <mergeCell ref="F50:F56"/>
    <mergeCell ref="C50:C56"/>
    <mergeCell ref="C60:C62"/>
    <mergeCell ref="D65:D67"/>
    <mergeCell ref="C63:C64"/>
    <mergeCell ref="E63:E64"/>
    <mergeCell ref="G42:G43"/>
    <mergeCell ref="G60:G62"/>
    <mergeCell ref="C47:C48"/>
    <mergeCell ref="G47:G48"/>
    <mergeCell ref="F42:F43"/>
    <mergeCell ref="E42:E43"/>
    <mergeCell ref="E60:E62"/>
    <mergeCell ref="F60:F62"/>
    <mergeCell ref="G65:G67"/>
    <mergeCell ref="F65:F67"/>
    <mergeCell ref="G45:G46"/>
    <mergeCell ref="G50:G56"/>
    <mergeCell ref="G63:G64"/>
    <mergeCell ref="F63:F64"/>
    <mergeCell ref="C36:C41"/>
    <mergeCell ref="C42:C43"/>
    <mergeCell ref="C28:C31"/>
    <mergeCell ref="J3:K4"/>
    <mergeCell ref="E21:E25"/>
    <mergeCell ref="C17:C20"/>
    <mergeCell ref="C21:C25"/>
    <mergeCell ref="C7:C15"/>
    <mergeCell ref="D36:D41"/>
    <mergeCell ref="E36:E41"/>
    <mergeCell ref="A28:A33"/>
    <mergeCell ref="B28:B33"/>
    <mergeCell ref="D28:D31"/>
    <mergeCell ref="E28:E31"/>
    <mergeCell ref="A17:A27"/>
    <mergeCell ref="B17:B27"/>
    <mergeCell ref="D17:D20"/>
    <mergeCell ref="E17:E20"/>
    <mergeCell ref="P3:P5"/>
    <mergeCell ref="R3:R5"/>
    <mergeCell ref="L3:L5"/>
    <mergeCell ref="G3:G5"/>
    <mergeCell ref="A3:A5"/>
    <mergeCell ref="B3:B5"/>
    <mergeCell ref="G28:G31"/>
    <mergeCell ref="A7:A16"/>
    <mergeCell ref="B7:B16"/>
    <mergeCell ref="D21:D25"/>
    <mergeCell ref="D3:D5"/>
    <mergeCell ref="F3:F5"/>
    <mergeCell ref="E3:E5"/>
    <mergeCell ref="G17:G20"/>
    <mergeCell ref="F36:F41"/>
    <mergeCell ref="G36:G41"/>
    <mergeCell ref="F21:F25"/>
    <mergeCell ref="G21:G25"/>
    <mergeCell ref="F28:F31"/>
    <mergeCell ref="F17:F20"/>
  </mergeCells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landscape" paperSize="9" scale="60" r:id="rId1"/>
  <rowBreaks count="3" manualBreakCount="3">
    <brk id="44" max="17" man="1"/>
    <brk id="84" max="17" man="1"/>
    <brk id="11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2011-08-15T11:47:02Z</cp:lastPrinted>
  <dcterms:created xsi:type="dcterms:W3CDTF">2011-01-31T07:58:25Z</dcterms:created>
  <dcterms:modified xsi:type="dcterms:W3CDTF">2011-08-15T11:50:07Z</dcterms:modified>
  <cp:category/>
  <cp:version/>
  <cp:contentType/>
  <cp:contentStatus/>
</cp:coreProperties>
</file>