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73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<sst xmlns="http://schemas.openxmlformats.org/spreadsheetml/2006/main" count="373" uniqueCount="152">
  <si>
    <t>შესყიდვის საშუალება</t>
  </si>
  <si>
    <t>დანაყოფის კოდი</t>
  </si>
  <si>
    <t>შენიშვნა</t>
  </si>
  <si>
    <t>დანართი N1</t>
  </si>
  <si>
    <t>დანაყოფის დასახელება</t>
  </si>
  <si>
    <t>სავარაუდო ღირებულება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</si>
  <si>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</si>
  <si>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</si>
  <si>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სახელმწიფო შესყიდვების წლიური გეგმა</t>
  </si>
  <si>
    <t>2. შემსყიდველი ორგანიზაციის საიდენტიფიკაციო კოდი: 247001890</t>
  </si>
  <si>
    <t>3. შემსყიდველი ორგანიზაციის დასახელება: ქობულეთის მუნიციპალიტეტი</t>
  </si>
  <si>
    <t>4. დაფინანსების წყარო: ადგილობრივი ბიუჯეტი</t>
  </si>
  <si>
    <t>#</t>
  </si>
  <si>
    <t>ქობულეთის მუნიციპალიტეტის ტერიტორიაზე"სოციალურად დაუცველი ფენისათვის მუნიციპალური უფასო სასადილოს პროგრამა"</t>
  </si>
  <si>
    <t>ქობულეთის მუნიციპალიტეტის ტერიტორიაზე"ქრონიკულად პროგრესირებადი დაავადებების მედიკამენტოზური დახმარების პროგრამა"</t>
  </si>
  <si>
    <t>დემონტაჟი</t>
  </si>
  <si>
    <t>მრავალბინიანი საცხოვრებელი სახლების ეზოებში სკვერების მოწყობისა და ეზოების მოასფალტების სამუშაოები</t>
  </si>
  <si>
    <t>მრავალბინიანი საცხოვრებელი სახლების გადახურვა</t>
  </si>
  <si>
    <t>ქალაქ ქობულეთში კარიერის დასახლებაში სკვერის მშენებლობისა და არსებული მოედნის სარეაბილიტაციო სამუშაოები</t>
  </si>
  <si>
    <t>სანიტარული დასუფთავება</t>
  </si>
  <si>
    <t>სანაგვე კონტეინერები</t>
  </si>
  <si>
    <t>ქალაქ ქობულეთის ტერიტორიაზე არსებული სანიაღვრე არხების ექსპლუატაციის პროგრამა</t>
  </si>
  <si>
    <t>დაბა ჩაქვში სანიაღვრე სისტემის საპროექტო-სახარჯთაღრიცხვო დოკუმენტაციის შედგენა</t>
  </si>
  <si>
    <t>მუნიციპალიტეტის ტერიტორიაზე მრავალბინიანი საცხოვრებელი სახლების სადეზინფექციო ღონისძიებები</t>
  </si>
  <si>
    <t>ქალაქ ქობულეთში "ჩოლოქი"–ს მიმდებარე ტერიტორიაზე თავისუფალი ტურისტული ზონის ინფრასტრუქტურის მშენებლობა</t>
  </si>
  <si>
    <t>ქობულეთის მუნიციპალიტეტის ტერიტორიაზე 2009-2010 წლებში "სოფლის მხარდაჭერის პროგრამით აღდგენილი და აშენებული ობიექტების მიმდინარე მოვლა-პატრონობა</t>
  </si>
  <si>
    <t xml:space="preserve">რესტორნებისა და საზოგადოებრივი კვების საწარმოების მომსახურებები   </t>
  </si>
  <si>
    <t>9 მაისს ფაშიზმზე გამარჯვებისადმი მიძღვნილი საზეიმო ბანკეტი 30 კაცზე</t>
  </si>
  <si>
    <t>ქობულეთის მუნიციპალიტეტის ტერიტორიაზე საბავშვო ბაღების სარტეაბილიტაციო სამუშაოები და ინვენტარით უზრუნველყოფა</t>
  </si>
  <si>
    <t>პატრიოტთა ტრანსპორტირება</t>
  </si>
  <si>
    <t>სპორტული ღონისძიებები</t>
  </si>
  <si>
    <t>წარმომადგენლობითი ხარჯი</t>
  </si>
  <si>
    <t>სახანძრო სამსახურის უნიფორმის შეძენა</t>
  </si>
  <si>
    <t>აზომვითი ნახაზების შედგენა</t>
  </si>
  <si>
    <t xml:space="preserve">საბუღალტრო, აუდიტორული და ფისკალური მომსახურებები </t>
  </si>
  <si>
    <t>დამოუკიდებელი აუდიტორული და ბუღალტრული დასკვნების შესყიდვა</t>
  </si>
  <si>
    <t xml:space="preserve"> პროექტებისა და შესრულებული სამუშაოების ექსპერტიზა</t>
  </si>
  <si>
    <t>ქუჩის/გარე განათების ტექნიკური მომსახურება</t>
  </si>
  <si>
    <t>გარე განათების წერტების მონტაჟი (111)</t>
  </si>
  <si>
    <t>ქალაქ ქობულეთში დავით აღმაშენებლის გამზირიდან რუსთაველის ქუჩაზე და თამარ მეფის სანაპიროზე გადასასვლელების მოწყობა</t>
  </si>
  <si>
    <t>ქობულეთის მუნიციპალიტეტის სოფელ წყავროკას მაგისტრალური წყალსადენის სარეაბილიტაციო სამუშაოები</t>
  </si>
  <si>
    <t>ქობულეთის მუნიციპალკიტეტის სოფელ ხუცუბანში მრავალბინიანი საცხოვრებელი სახლების სარდაფების რეაბილიტაცია</t>
  </si>
  <si>
    <t>სამხედრო აღრიცხვის შენობაში გაზის შეყვანა</t>
  </si>
  <si>
    <t>ქაფწარმომქმნელი სითხე</t>
  </si>
  <si>
    <t>ხანძარსაწინააღმდეგო სამსახურის თანამშრომლების დაზღვევა</t>
  </si>
  <si>
    <t>კულტურული ღონისძიებები</t>
  </si>
  <si>
    <t xml:space="preserve"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 </t>
  </si>
  <si>
    <t>პერიოდული ლიტერატურის შეძენა</t>
  </si>
  <si>
    <t>გამოქვეყნების ხარჯი</t>
  </si>
  <si>
    <t>კომპიურეტული ტექნიკის აქსესუარები</t>
  </si>
  <si>
    <t>კარტრიჯების შეძენა / დატუმბვა</t>
  </si>
  <si>
    <t>გამათბობელი და გამაგრილებელი ტექნიკა</t>
  </si>
  <si>
    <t>მობილური ტელეფონი</t>
  </si>
  <si>
    <t xml:space="preserve">ტელევიზორი </t>
  </si>
  <si>
    <t>სამეურნეო საქონელი</t>
  </si>
  <si>
    <t>საოფისე ავეჯი</t>
  </si>
  <si>
    <t>ავეჯი</t>
  </si>
  <si>
    <t>სეიფი</t>
  </si>
  <si>
    <t>ქაღალდის გამანადგურებელი</t>
  </si>
  <si>
    <t>კარი</t>
  </si>
  <si>
    <t>მონიტორი, დინამიკი</t>
  </si>
  <si>
    <t>ფოტოაპარატი</t>
  </si>
  <si>
    <t>საათი</t>
  </si>
  <si>
    <t>მაცივარი</t>
  </si>
  <si>
    <t>სანიტარულ-ჰიგიენური საშუალებები</t>
  </si>
  <si>
    <t>ინტერნეტ მომსახურება</t>
  </si>
  <si>
    <t>შიდა საქალაქო, საქალაქთაშორისო და სპეციალური კავშირები</t>
  </si>
  <si>
    <t>პროგრამა კოდექსი</t>
  </si>
  <si>
    <t>წვევამდელთა და რეზერვისტთა ტრანსპორტირება</t>
  </si>
  <si>
    <t>საფოსტო გზავნილები</t>
  </si>
  <si>
    <t>საარქივო დოკუმენტაციის დამუშავება</t>
  </si>
  <si>
    <t>კადრების მომზადება, კვალიფიკაციის ამაღლება</t>
  </si>
  <si>
    <t>ადმინისტრაციული შენობის დაცვა</t>
  </si>
  <si>
    <t>კომპიუტერული ტექნიკა</t>
  </si>
  <si>
    <t xml:space="preserve">ავტომობილებისა და მათთან დაკავშირებული მოწყობილობების შეკეთება და ტექნიკური მომსახურება </t>
  </si>
  <si>
    <t xml:space="preserve">მანქანების რემონტი </t>
  </si>
  <si>
    <t>საწვავი</t>
  </si>
  <si>
    <t>გადაუდებელი აუცილებლობა, ელექტრონული ტენდერის პროცედურების ვადის დასრულებამდე</t>
  </si>
  <si>
    <t xml:space="preserve">ქობულეთის მუნიციპალიტეტის ტერიტორიაზე გარე განათების წერტების მიმდინარე მოვლა ექსპლუატაცია </t>
  </si>
  <si>
    <t>გ.შ.</t>
  </si>
  <si>
    <t>ე.ტ.</t>
  </si>
  <si>
    <t>გ.ე.ტ.</t>
  </si>
  <si>
    <t>საინჟინრო მომსახურებები</t>
  </si>
  <si>
    <t>ქალაქ ქობულეთში თამარ მეფის სანაპიროს ჯებირისა და სანაპიროს სავალი ნაწილის რეაბილიტაცია-მშენებლობა (1000 მეტრიანი)</t>
  </si>
  <si>
    <r>
      <t xml:space="preserve">ქალაქ ქობულეთში თავისუფლების ქუჩა </t>
    </r>
    <r>
      <rPr>
        <sz val="10"/>
        <color indexed="8"/>
        <rFont val="AcadNusx"/>
        <family val="0"/>
      </rPr>
      <t>#</t>
    </r>
    <r>
      <rPr>
        <sz val="10"/>
        <color indexed="8"/>
        <rFont val="Sylfaen"/>
        <family val="1"/>
      </rPr>
      <t>19-ში არსებული შენობის რეკონსტრუქცია</t>
    </r>
  </si>
  <si>
    <t>სადაზღვევო მომსახურებები</t>
  </si>
  <si>
    <t>სამუშაოები მთლიანი ან ნაწილობრივი მშენებლობისათვის და სამოქალაქო მშენებლობის სამუშაოები</t>
  </si>
  <si>
    <t xml:space="preserve"> ჯებირები</t>
  </si>
  <si>
    <t>ელექტრონული ტენდერი
სატენდერო განცხადების ნომერი  SPA110026391, ხელშეკრულება დადებულია</t>
  </si>
  <si>
    <t>13,12,2011</t>
  </si>
  <si>
    <t>12,07,2012</t>
  </si>
  <si>
    <t>სარემონტო-სამონტაჟო სამუშაოები</t>
  </si>
  <si>
    <t>ადგილის/სამშენებლო მოედნის მოსამზადებელი სამუშაო</t>
  </si>
  <si>
    <t>შენობის მოწყობის სამუშაოები</t>
  </si>
  <si>
    <t>დასუფთავება და სანიტარული ღონისძიებები</t>
  </si>
  <si>
    <t>ქალაქის ან სოფლის ზონების დასუფთავება და სანიტალური მომსახურება, ასევე მათთან დაკავშირებული მომსახურებები</t>
  </si>
  <si>
    <t xml:space="preserve"> სხვადასხვა სატრანსპორტო მოწყობილობები და სათადარიგო ნაწილები</t>
  </si>
  <si>
    <t xml:space="preserve">ჩამდინარე წყლებთან დაკავშირებული მომსახურებები </t>
  </si>
  <si>
    <t xml:space="preserve">სასადილოებისა და საზოგადოებრივი კვების საწარმოების მომსახურებები   </t>
  </si>
  <si>
    <t>ფარმაცევტული პროდუქტები</t>
  </si>
  <si>
    <t>სხვადასხვა საქმიანობები და მათთან დაკავშირებული მომსახურებები</t>
  </si>
  <si>
    <t>საავტომობილო ტრანსპორტი მომსახურებები</t>
  </si>
  <si>
    <t>სპორტული მომსახურებები</t>
  </si>
  <si>
    <t>გაზეთები, სამეცნიერო ჟურნალები, პერიოდიკა და ჟურნალები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</si>
  <si>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ბეჭდვა და მასთან დაკავშირებული მომსახურებები
</t>
  </si>
  <si>
    <t xml:space="preserve">კომპიუტერული მოწყობილობები და მარაგი </t>
  </si>
  <si>
    <t>საოჯახო ტექნიკა</t>
  </si>
  <si>
    <t>რადიო-ტელეფონის, რადიო-ტელეგრაფის, რადიო-მაუწყებლობის და სატელევიზიო გადამცემი აპარატურა</t>
  </si>
  <si>
    <t>ტელე და რადიო მიმღებები, და ხმის ან ვიდეო ჩამწერები ან რეპროდუცირების აპარატურა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</si>
  <si>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</si>
  <si>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სხვადასხვა ქარხნული წარმოების მასალა და მათთან დაკავშირებული საგნები</t>
  </si>
  <si>
    <t>სტრუქტურული მასალები</t>
  </si>
  <si>
    <t>ოპტიკური ხელსაწყოები</t>
  </si>
  <si>
    <t>ავეჯეულობა</t>
  </si>
  <si>
    <t>პირადი ჰიგიენის პროდუქტები</t>
  </si>
  <si>
    <t>სატელეკომუნიკაციო მომსახურებები</t>
  </si>
  <si>
    <t>ინტერნეტ მომსახურებები</t>
  </si>
  <si>
    <t>დოკუმენტის შექმნის, ხატვის, გამოსახვის, დაგეგმვისა და წარმადობის გაზრდის პროგრამული პაკეტები</t>
  </si>
  <si>
    <t xml:space="preserve"> საფოსტო და საკურიერო მომსახურებები </t>
  </si>
  <si>
    <t>საგანგებო სიტუაციებისა და უსაფრთხოების მოწყობილობები</t>
  </si>
  <si>
    <t>სატრენინგო მომსახურებები</t>
  </si>
  <si>
    <t xml:space="preserve">საწვავი </t>
  </si>
  <si>
    <t>09100000</t>
  </si>
  <si>
    <t xml:space="preserve"> სოფლის მეურნებისა და ბაღჩეული პროდუქტები</t>
  </si>
  <si>
    <t>03100000</t>
  </si>
  <si>
    <t>მემორიალის შემკობა 16 თებერვალს, 9 მაისს, 26 მაისს, 7 აგვისტოს და 27 სექტემბერს</t>
  </si>
  <si>
    <t>საკანცელარიო საქონელი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</si>
  <si>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საოფისე მანქანები, კომპიუტერების, პრინტერებისა და ავეჯის გარდა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</si>
  <si>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საზოგადოებისათვის მომსახურებების გაწევა
</t>
  </si>
  <si>
    <r>
      <t xml:space="preserve">ლესელიძის ქუჩა </t>
    </r>
    <r>
      <rPr>
        <sz val="10"/>
        <rFont val="AcadNusx"/>
        <family val="0"/>
      </rPr>
      <t>#</t>
    </r>
    <r>
      <rPr>
        <sz val="10"/>
        <rFont val="Sylfaen"/>
        <family val="1"/>
      </rPr>
      <t>1-ში მდებარე შენობაში კაბინეტის რემონტი</t>
    </r>
  </si>
  <si>
    <t>გადაუდებელი აუცილებლობა, გამარტივებული ელექტრონული ტენდერის პროცედურების ვადის დასრულებამდე</t>
  </si>
  <si>
    <t>მცირეფასიანი საოფისე ინვენტარი</t>
  </si>
  <si>
    <t>საქართველოს ფოსტა</t>
  </si>
  <si>
    <t>I კვ</t>
  </si>
  <si>
    <t>I-II კვ</t>
  </si>
  <si>
    <t>I-IV კვ</t>
  </si>
  <si>
    <t>II-IV კვ</t>
  </si>
  <si>
    <t>II კვ</t>
  </si>
  <si>
    <t>I-III კვ</t>
  </si>
  <si>
    <t>I-IIკვ</t>
  </si>
  <si>
    <t>Iკვ</t>
  </si>
  <si>
    <t>I-IIIკვ</t>
  </si>
  <si>
    <t>I-IVკვ</t>
  </si>
  <si>
    <t>_</t>
  </si>
  <si>
    <t>IV კვ</t>
  </si>
  <si>
    <t xml:space="preserve">ქალაქ ქობულეთში 9 აპრილის ქუჩის კვეთიდან რუსთაველის ქუჩის კვეთამდე  თავისუფლების ქუჩის მონაკვეთის კეთილმოწყობითი სამუშაოები </t>
  </si>
  <si>
    <t>II-III კვ</t>
  </si>
  <si>
    <t>ქობულეთის მუნიციპალიტეტში არსებული პარკების და ქალაქ ქობულეთში თამარ მეფის სანაპიროს რეაბილიტაციისა და შენობების ფასადების კეთილმოწყობითი სამუშაოები</t>
  </si>
  <si>
    <r>
      <t xml:space="preserve">ქალაქ ქობულეთში დავით აღმაშენებლის გამზირი </t>
    </r>
    <r>
      <rPr>
        <sz val="10"/>
        <rFont val="AcadNusx"/>
        <family val="0"/>
      </rPr>
      <t>#</t>
    </r>
    <r>
      <rPr>
        <sz val="10"/>
        <rFont val="Sylfaen"/>
        <family val="1"/>
      </rPr>
      <t>141-ის მოპირდაპირედ ტერიტორიის კეთილმოწყობა</t>
    </r>
  </si>
  <si>
    <t>II-IIIკვ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</si>
  <si>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 13 568 131ლარი</t>
  </si>
  <si>
    <t>1. შევსების თარიღი:   28 დეკემბერი 2011 წელი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</si>
</sst>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_);_(* \(#,##0\);_(* &quot;-&quot;??_);_(@_)"/>
    <numFmt numFmtId="182" formatCode="#&quot; &quot;##0"/>
  </numFmts>
  <fonts count="25">
    <font>
      <sz val="11"/>
      <color indexed="8"/>
      <name val="Calibri"/>
      <family val="2"/>
    </font>
    <font>
      <sz val="10"/>
      <name val="Sylfaen"/>
      <family val="1"/>
    </font>
    <font>
      <sz val="10"/>
      <name val="Arial"/>
      <family val="2"/>
    </font>
    <font>
      <sz val="10"/>
      <name val="AcadNusx"/>
      <family val="0"/>
    </font>
    <font>
      <b/>
      <sz val="10"/>
      <name val="Sylfaen"/>
      <family val="1"/>
    </font>
    <font>
      <sz val="10"/>
      <color indexed="8"/>
      <name val="AcadNusx"/>
      <family val="0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ylfae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24" borderId="1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0" xfId="34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1" fillId="0" borderId="14" xfId="34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 indent="1"/>
    </xf>
    <xf numFmtId="3" fontId="1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9" xfId="34" applyFont="1" applyFill="1" applyBorder="1" applyAlignment="1" applyProtection="1">
      <alignment vertical="center" wrapText="1"/>
      <protection/>
    </xf>
    <xf numFmtId="0" fontId="1" fillId="0" borderId="16" xfId="34" applyFont="1" applyFill="1" applyBorder="1" applyAlignment="1" applyProtection="1">
      <alignment vertical="center" wrapText="1"/>
      <protection/>
    </xf>
    <xf numFmtId="0" fontId="1" fillId="24" borderId="16" xfId="34" applyFont="1" applyFill="1" applyBorder="1" applyAlignment="1" applyProtection="1">
      <alignment vertical="center" wrapText="1"/>
      <protection/>
    </xf>
    <xf numFmtId="0" fontId="1" fillId="24" borderId="19" xfId="34" applyFont="1" applyFill="1" applyBorder="1" applyAlignment="1" applyProtection="1">
      <alignment vertical="center" wrapText="1"/>
      <protection/>
    </xf>
    <xf numFmtId="0" fontId="1" fillId="24" borderId="14" xfId="34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3" fontId="1" fillId="0" borderId="19" xfId="61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24" borderId="14" xfId="34" applyFont="1" applyFill="1" applyBorder="1" applyAlignment="1" applyProtection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24" borderId="16" xfId="0" applyFont="1" applyFill="1" applyBorder="1" applyAlignment="1">
      <alignment vertical="center" wrapText="1"/>
    </xf>
    <xf numFmtId="0" fontId="1" fillId="24" borderId="12" xfId="34" applyFont="1" applyFill="1" applyBorder="1" applyAlignment="1" applyProtection="1">
      <alignment vertical="center" wrapText="1"/>
      <protection/>
    </xf>
    <xf numFmtId="0" fontId="1" fillId="24" borderId="19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19" xfId="54" applyFont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xrili 30.12.2008 BOLOOOOO" xfId="33"/>
    <cellStyle name="Normal_qeda 201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4.28125" style="38" customWidth="1"/>
    <col min="2" max="2" width="11.421875" style="38" customWidth="1"/>
    <col min="3" max="3" width="31.421875" style="38" customWidth="1"/>
    <col min="4" max="4" width="39.7109375" style="38" customWidth="1"/>
    <col min="5" max="7" width="11.00390625" style="38" customWidth="1"/>
    <col min="8" max="8" width="13.57421875" style="38" customWidth="1"/>
    <col min="9" max="9" width="16.140625" style="38" customWidth="1"/>
    <col min="10" max="16384" width="9.140625" style="38" customWidth="1"/>
  </cols>
  <sheetData>
    <row r="1" spans="1:9" ht="17.2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</row>
    <row r="2" spans="1:9" ht="17.25" customHeight="1" thickBot="1">
      <c r="A2" s="105" t="s">
        <v>8</v>
      </c>
      <c r="B2" s="105"/>
      <c r="C2" s="105"/>
      <c r="D2" s="105"/>
      <c r="E2" s="105"/>
      <c r="F2" s="105"/>
      <c r="G2" s="105"/>
      <c r="H2" s="105"/>
      <c r="I2" s="105"/>
    </row>
    <row r="3" spans="1:9" ht="25.5" customHeight="1" thickBot="1">
      <c r="A3" s="102" t="s">
        <v>151</v>
      </c>
      <c r="B3" s="103"/>
      <c r="C3" s="103"/>
      <c r="D3" s="104"/>
      <c r="E3" s="103" t="s">
        <v>9</v>
      </c>
      <c r="F3" s="103"/>
      <c r="G3" s="103"/>
      <c r="H3" s="103"/>
      <c r="I3" s="104"/>
    </row>
    <row r="4" spans="1:9" ht="25.5" customHeight="1" thickBot="1">
      <c r="A4" s="102" t="s">
        <v>10</v>
      </c>
      <c r="B4" s="103"/>
      <c r="C4" s="103"/>
      <c r="D4" s="104"/>
      <c r="E4" s="102" t="s">
        <v>11</v>
      </c>
      <c r="F4" s="103"/>
      <c r="G4" s="103"/>
      <c r="H4" s="103"/>
      <c r="I4" s="104"/>
    </row>
    <row r="5" spans="1:9" ht="25.5" customHeight="1" thickBot="1">
      <c r="A5" s="73" t="s">
        <v>150</v>
      </c>
      <c r="B5" s="74"/>
      <c r="C5" s="74"/>
      <c r="D5" s="74"/>
      <c r="E5" s="74"/>
      <c r="F5" s="74"/>
      <c r="G5" s="74"/>
      <c r="H5" s="74"/>
      <c r="I5" s="98"/>
    </row>
    <row r="6" spans="1:9" ht="82.5" customHeight="1" thickBot="1">
      <c r="A6" s="63" t="s">
        <v>12</v>
      </c>
      <c r="B6" s="4" t="s">
        <v>1</v>
      </c>
      <c r="C6" s="99" t="s">
        <v>4</v>
      </c>
      <c r="D6" s="100"/>
      <c r="E6" s="4" t="s">
        <v>5</v>
      </c>
      <c r="F6" s="4" t="s">
        <v>0</v>
      </c>
      <c r="G6" s="4" t="s">
        <v>6</v>
      </c>
      <c r="H6" s="4" t="s">
        <v>7</v>
      </c>
      <c r="I6" s="5" t="s">
        <v>2</v>
      </c>
    </row>
    <row r="7" spans="1:9" ht="61.5" customHeight="1">
      <c r="A7" s="77">
        <v>1</v>
      </c>
      <c r="B7" s="75">
        <v>45200000</v>
      </c>
      <c r="C7" s="13" t="s">
        <v>86</v>
      </c>
      <c r="D7" s="14" t="s">
        <v>39</v>
      </c>
      <c r="E7" s="13">
        <v>255000</v>
      </c>
      <c r="F7" s="13" t="s">
        <v>80</v>
      </c>
      <c r="G7" s="13" t="s">
        <v>133</v>
      </c>
      <c r="H7" s="13" t="s">
        <v>134</v>
      </c>
      <c r="I7" s="15"/>
    </row>
    <row r="8" spans="1:9" ht="72.75" customHeight="1">
      <c r="A8" s="78"/>
      <c r="B8" s="86"/>
      <c r="C8" s="1" t="s">
        <v>86</v>
      </c>
      <c r="D8" s="6" t="s">
        <v>145</v>
      </c>
      <c r="E8" s="10">
        <v>219700</v>
      </c>
      <c r="F8" s="1" t="s">
        <v>80</v>
      </c>
      <c r="G8" s="1" t="s">
        <v>137</v>
      </c>
      <c r="H8" s="1" t="s">
        <v>137</v>
      </c>
      <c r="I8" s="16"/>
    </row>
    <row r="9" spans="1:9" ht="61.5" customHeight="1">
      <c r="A9" s="78"/>
      <c r="B9" s="86"/>
      <c r="C9" s="1" t="s">
        <v>86</v>
      </c>
      <c r="D9" s="6" t="s">
        <v>17</v>
      </c>
      <c r="E9" s="7">
        <v>514067</v>
      </c>
      <c r="F9" s="1" t="s">
        <v>80</v>
      </c>
      <c r="G9" s="1" t="s">
        <v>133</v>
      </c>
      <c r="H9" s="1" t="s">
        <v>134</v>
      </c>
      <c r="I9" s="16"/>
    </row>
    <row r="10" spans="1:9" ht="73.5" customHeight="1">
      <c r="A10" s="78"/>
      <c r="B10" s="86"/>
      <c r="C10" s="1" t="s">
        <v>86</v>
      </c>
      <c r="D10" s="6" t="s">
        <v>147</v>
      </c>
      <c r="E10" s="7">
        <v>3950000</v>
      </c>
      <c r="F10" s="1" t="s">
        <v>80</v>
      </c>
      <c r="G10" s="1" t="s">
        <v>133</v>
      </c>
      <c r="H10" s="1" t="s">
        <v>146</v>
      </c>
      <c r="I10" s="16"/>
    </row>
    <row r="11" spans="1:9" ht="63" customHeight="1">
      <c r="A11" s="78"/>
      <c r="B11" s="86"/>
      <c r="C11" s="1" t="s">
        <v>86</v>
      </c>
      <c r="D11" s="6" t="s">
        <v>148</v>
      </c>
      <c r="E11" s="7">
        <v>467570</v>
      </c>
      <c r="F11" s="1" t="s">
        <v>80</v>
      </c>
      <c r="G11" s="1" t="s">
        <v>137</v>
      </c>
      <c r="H11" s="1" t="s">
        <v>146</v>
      </c>
      <c r="I11" s="16"/>
    </row>
    <row r="12" spans="1:9" ht="63" customHeight="1">
      <c r="A12" s="78"/>
      <c r="B12" s="86"/>
      <c r="C12" s="1" t="s">
        <v>86</v>
      </c>
      <c r="D12" s="6" t="s">
        <v>40</v>
      </c>
      <c r="E12" s="7">
        <v>279880</v>
      </c>
      <c r="F12" s="1" t="s">
        <v>80</v>
      </c>
      <c r="G12" s="1" t="s">
        <v>133</v>
      </c>
      <c r="H12" s="1" t="s">
        <v>138</v>
      </c>
      <c r="I12" s="16"/>
    </row>
    <row r="13" spans="1:9" ht="62.25" customHeight="1">
      <c r="A13" s="78"/>
      <c r="B13" s="86"/>
      <c r="C13" s="1" t="s">
        <v>86</v>
      </c>
      <c r="D13" s="6" t="s">
        <v>24</v>
      </c>
      <c r="E13" s="7">
        <v>1388000</v>
      </c>
      <c r="F13" s="1" t="s">
        <v>80</v>
      </c>
      <c r="G13" s="1" t="s">
        <v>133</v>
      </c>
      <c r="H13" s="1" t="s">
        <v>134</v>
      </c>
      <c r="I13" s="16"/>
    </row>
    <row r="14" spans="1:9" ht="67.5" customHeight="1" thickBot="1">
      <c r="A14" s="79"/>
      <c r="B14" s="76"/>
      <c r="C14" s="17" t="s">
        <v>86</v>
      </c>
      <c r="D14" s="18" t="s">
        <v>28</v>
      </c>
      <c r="E14" s="19">
        <v>535000</v>
      </c>
      <c r="F14" s="17" t="s">
        <v>80</v>
      </c>
      <c r="G14" s="17" t="s">
        <v>137</v>
      </c>
      <c r="H14" s="17" t="s">
        <v>136</v>
      </c>
      <c r="I14" s="20"/>
    </row>
    <row r="15" spans="1:9" ht="126.75" customHeight="1" thickBot="1">
      <c r="A15" s="26">
        <v>2</v>
      </c>
      <c r="B15" s="31">
        <v>45244200</v>
      </c>
      <c r="C15" s="31" t="s">
        <v>87</v>
      </c>
      <c r="D15" s="28" t="s">
        <v>83</v>
      </c>
      <c r="E15" s="64">
        <v>2283991</v>
      </c>
      <c r="F15" s="27" t="s">
        <v>80</v>
      </c>
      <c r="G15" s="27" t="s">
        <v>89</v>
      </c>
      <c r="H15" s="27" t="s">
        <v>90</v>
      </c>
      <c r="I15" s="30" t="s">
        <v>88</v>
      </c>
    </row>
    <row r="16" spans="1:9" ht="78.75" customHeight="1">
      <c r="A16" s="77">
        <v>3</v>
      </c>
      <c r="B16" s="80">
        <v>45300000</v>
      </c>
      <c r="C16" s="75" t="s">
        <v>91</v>
      </c>
      <c r="D16" s="24" t="s">
        <v>25</v>
      </c>
      <c r="E16" s="25">
        <v>50000</v>
      </c>
      <c r="F16" s="13" t="s">
        <v>81</v>
      </c>
      <c r="G16" s="13" t="s">
        <v>137</v>
      </c>
      <c r="H16" s="13" t="s">
        <v>149</v>
      </c>
      <c r="I16" s="15"/>
    </row>
    <row r="17" spans="1:9" ht="39.75" customHeight="1" thickBot="1">
      <c r="A17" s="79"/>
      <c r="B17" s="81"/>
      <c r="C17" s="76"/>
      <c r="D17" s="23" t="s">
        <v>38</v>
      </c>
      <c r="E17" s="56">
        <f>61050</f>
        <v>61050</v>
      </c>
      <c r="F17" s="17" t="s">
        <v>81</v>
      </c>
      <c r="G17" s="17" t="s">
        <v>133</v>
      </c>
      <c r="H17" s="17" t="s">
        <v>134</v>
      </c>
      <c r="I17" s="20"/>
    </row>
    <row r="18" spans="1:9" ht="37.5" customHeight="1">
      <c r="A18" s="77">
        <v>4</v>
      </c>
      <c r="B18" s="70">
        <v>45100000</v>
      </c>
      <c r="C18" s="97" t="s">
        <v>92</v>
      </c>
      <c r="D18" s="24" t="s">
        <v>15</v>
      </c>
      <c r="E18" s="25">
        <v>50000</v>
      </c>
      <c r="F18" s="13" t="s">
        <v>81</v>
      </c>
      <c r="G18" s="13" t="s">
        <v>135</v>
      </c>
      <c r="H18" s="13" t="s">
        <v>135</v>
      </c>
      <c r="I18" s="15"/>
    </row>
    <row r="19" spans="1:9" ht="60.75" customHeight="1" thickBot="1">
      <c r="A19" s="79"/>
      <c r="B19" s="71"/>
      <c r="C19" s="69"/>
      <c r="D19" s="18" t="s">
        <v>18</v>
      </c>
      <c r="E19" s="19">
        <v>40000</v>
      </c>
      <c r="F19" s="17" t="s">
        <v>80</v>
      </c>
      <c r="G19" s="17" t="s">
        <v>133</v>
      </c>
      <c r="H19" s="17" t="s">
        <v>139</v>
      </c>
      <c r="I19" s="20"/>
    </row>
    <row r="20" spans="1:9" ht="48" customHeight="1">
      <c r="A20" s="77">
        <v>5</v>
      </c>
      <c r="B20" s="75">
        <v>45400000</v>
      </c>
      <c r="C20" s="75" t="s">
        <v>93</v>
      </c>
      <c r="D20" s="24" t="s">
        <v>16</v>
      </c>
      <c r="E20" s="25">
        <v>350000</v>
      </c>
      <c r="F20" s="13" t="s">
        <v>80</v>
      </c>
      <c r="G20" s="13" t="s">
        <v>133</v>
      </c>
      <c r="H20" s="13" t="s">
        <v>139</v>
      </c>
      <c r="I20" s="15"/>
    </row>
    <row r="21" spans="1:9" ht="48" customHeight="1">
      <c r="A21" s="78"/>
      <c r="B21" s="86"/>
      <c r="C21" s="86"/>
      <c r="D21" s="8" t="s">
        <v>84</v>
      </c>
      <c r="E21" s="7">
        <v>280000</v>
      </c>
      <c r="F21" s="1" t="s">
        <v>80</v>
      </c>
      <c r="G21" s="1" t="s">
        <v>133</v>
      </c>
      <c r="H21" s="1" t="s">
        <v>141</v>
      </c>
      <c r="I21" s="16"/>
    </row>
    <row r="22" spans="1:9" ht="48" customHeight="1">
      <c r="A22" s="78"/>
      <c r="B22" s="86"/>
      <c r="C22" s="86"/>
      <c r="D22" s="6" t="s">
        <v>41</v>
      </c>
      <c r="E22" s="7">
        <v>30000</v>
      </c>
      <c r="F22" s="1" t="s">
        <v>80</v>
      </c>
      <c r="G22" s="1" t="s">
        <v>133</v>
      </c>
      <c r="H22" s="1" t="s">
        <v>139</v>
      </c>
      <c r="I22" s="16"/>
    </row>
    <row r="23" spans="1:9" ht="36" customHeight="1">
      <c r="A23" s="78"/>
      <c r="B23" s="86"/>
      <c r="C23" s="86"/>
      <c r="D23" s="53" t="s">
        <v>129</v>
      </c>
      <c r="E23" s="7">
        <v>7980</v>
      </c>
      <c r="F23" s="1" t="s">
        <v>80</v>
      </c>
      <c r="G23" s="1" t="s">
        <v>133</v>
      </c>
      <c r="H23" s="1" t="s">
        <v>139</v>
      </c>
      <c r="I23" s="16"/>
    </row>
    <row r="24" spans="1:9" s="47" customFormat="1" ht="37.5" customHeight="1" thickBot="1">
      <c r="A24" s="79"/>
      <c r="B24" s="76"/>
      <c r="C24" s="76"/>
      <c r="D24" s="54" t="s">
        <v>42</v>
      </c>
      <c r="E24" s="19">
        <v>2000</v>
      </c>
      <c r="F24" s="17" t="s">
        <v>80</v>
      </c>
      <c r="G24" s="17" t="s">
        <v>133</v>
      </c>
      <c r="H24" s="17" t="s">
        <v>139</v>
      </c>
      <c r="I24" s="20"/>
    </row>
    <row r="25" spans="1:9" ht="112.5" customHeight="1">
      <c r="A25" s="82">
        <v>6</v>
      </c>
      <c r="B25" s="88">
        <v>50232100</v>
      </c>
      <c r="C25" s="13" t="s">
        <v>37</v>
      </c>
      <c r="D25" s="14" t="s">
        <v>78</v>
      </c>
      <c r="E25" s="22">
        <v>12293</v>
      </c>
      <c r="F25" s="13" t="s">
        <v>79</v>
      </c>
      <c r="G25" s="13" t="s">
        <v>133</v>
      </c>
      <c r="H25" s="13" t="s">
        <v>133</v>
      </c>
      <c r="I25" s="15" t="s">
        <v>77</v>
      </c>
    </row>
    <row r="26" spans="1:9" ht="51.75" customHeight="1" thickBot="1">
      <c r="A26" s="83"/>
      <c r="B26" s="90"/>
      <c r="C26" s="17" t="s">
        <v>37</v>
      </c>
      <c r="D26" s="23" t="s">
        <v>78</v>
      </c>
      <c r="E26" s="19">
        <v>230000</v>
      </c>
      <c r="F26" s="17" t="s">
        <v>80</v>
      </c>
      <c r="G26" s="17" t="s">
        <v>133</v>
      </c>
      <c r="H26" s="17" t="s">
        <v>135</v>
      </c>
      <c r="I26" s="20"/>
    </row>
    <row r="27" spans="1:9" ht="110.25" customHeight="1">
      <c r="A27" s="82">
        <v>7</v>
      </c>
      <c r="B27" s="91">
        <v>90600000</v>
      </c>
      <c r="C27" s="13" t="s">
        <v>95</v>
      </c>
      <c r="D27" s="24" t="s">
        <v>19</v>
      </c>
      <c r="E27" s="25">
        <v>76275</v>
      </c>
      <c r="F27" s="13" t="s">
        <v>79</v>
      </c>
      <c r="G27" s="13" t="s">
        <v>133</v>
      </c>
      <c r="H27" s="13" t="s">
        <v>133</v>
      </c>
      <c r="I27" s="15" t="s">
        <v>77</v>
      </c>
    </row>
    <row r="28" spans="1:9" ht="69.75" customHeight="1" thickBot="1">
      <c r="A28" s="83"/>
      <c r="B28" s="93"/>
      <c r="C28" s="17" t="s">
        <v>95</v>
      </c>
      <c r="D28" s="18" t="s">
        <v>19</v>
      </c>
      <c r="E28" s="19">
        <v>1173725</v>
      </c>
      <c r="F28" s="17" t="s">
        <v>80</v>
      </c>
      <c r="G28" s="17" t="s">
        <v>133</v>
      </c>
      <c r="H28" s="17" t="s">
        <v>135</v>
      </c>
      <c r="I28" s="20"/>
    </row>
    <row r="29" spans="1:9" ht="117" customHeight="1">
      <c r="A29" s="82">
        <v>8</v>
      </c>
      <c r="B29" s="91">
        <v>90400000</v>
      </c>
      <c r="C29" s="13" t="s">
        <v>97</v>
      </c>
      <c r="D29" s="24" t="s">
        <v>21</v>
      </c>
      <c r="E29" s="25">
        <v>5576</v>
      </c>
      <c r="F29" s="13" t="s">
        <v>79</v>
      </c>
      <c r="G29" s="13" t="s">
        <v>133</v>
      </c>
      <c r="H29" s="13" t="s">
        <v>133</v>
      </c>
      <c r="I29" s="15" t="s">
        <v>77</v>
      </c>
    </row>
    <row r="30" spans="1:9" ht="44.25" customHeight="1" thickBot="1">
      <c r="A30" s="83"/>
      <c r="B30" s="93"/>
      <c r="C30" s="17" t="s">
        <v>97</v>
      </c>
      <c r="D30" s="18" t="s">
        <v>21</v>
      </c>
      <c r="E30" s="19">
        <f>80000-E29</f>
        <v>74424</v>
      </c>
      <c r="F30" s="17" t="s">
        <v>80</v>
      </c>
      <c r="G30" s="17" t="s">
        <v>133</v>
      </c>
      <c r="H30" s="17" t="s">
        <v>135</v>
      </c>
      <c r="I30" s="20"/>
    </row>
    <row r="31" spans="1:9" ht="53.25" customHeight="1" thickBot="1">
      <c r="A31" s="26">
        <v>9</v>
      </c>
      <c r="B31" s="27">
        <v>34900000</v>
      </c>
      <c r="C31" s="27" t="s">
        <v>96</v>
      </c>
      <c r="D31" s="28" t="s">
        <v>20</v>
      </c>
      <c r="E31" s="29">
        <v>150000</v>
      </c>
      <c r="F31" s="27" t="s">
        <v>81</v>
      </c>
      <c r="G31" s="27" t="s">
        <v>133</v>
      </c>
      <c r="H31" s="27" t="s">
        <v>134</v>
      </c>
      <c r="I31" s="30"/>
    </row>
    <row r="32" spans="1:9" ht="41.25" customHeight="1">
      <c r="A32" s="77">
        <v>10</v>
      </c>
      <c r="B32" s="94">
        <v>71300001</v>
      </c>
      <c r="C32" s="94" t="s">
        <v>82</v>
      </c>
      <c r="D32" s="24" t="s">
        <v>22</v>
      </c>
      <c r="E32" s="25">
        <v>70000</v>
      </c>
      <c r="F32" s="13" t="s">
        <v>81</v>
      </c>
      <c r="G32" s="13" t="s">
        <v>133</v>
      </c>
      <c r="H32" s="13" t="s">
        <v>138</v>
      </c>
      <c r="I32" s="15"/>
    </row>
    <row r="33" spans="1:9" ht="26.25" customHeight="1">
      <c r="A33" s="78"/>
      <c r="B33" s="95"/>
      <c r="C33" s="95"/>
      <c r="D33" s="2" t="s">
        <v>33</v>
      </c>
      <c r="E33" s="7">
        <v>30000</v>
      </c>
      <c r="F33" s="1" t="s">
        <v>81</v>
      </c>
      <c r="G33" s="1" t="s">
        <v>135</v>
      </c>
      <c r="H33" s="1" t="s">
        <v>135</v>
      </c>
      <c r="I33" s="16"/>
    </row>
    <row r="34" spans="1:9" ht="39" customHeight="1" thickBot="1">
      <c r="A34" s="79"/>
      <c r="B34" s="96"/>
      <c r="C34" s="96"/>
      <c r="D34" s="18" t="s">
        <v>36</v>
      </c>
      <c r="E34" s="19">
        <v>25000</v>
      </c>
      <c r="F34" s="17" t="s">
        <v>81</v>
      </c>
      <c r="G34" s="17" t="s">
        <v>135</v>
      </c>
      <c r="H34" s="17" t="s">
        <v>135</v>
      </c>
      <c r="I34" s="20"/>
    </row>
    <row r="35" spans="1:9" ht="48.75" customHeight="1" thickBot="1">
      <c r="A35" s="26">
        <v>11</v>
      </c>
      <c r="B35" s="27">
        <v>90900000</v>
      </c>
      <c r="C35" s="27" t="s">
        <v>94</v>
      </c>
      <c r="D35" s="28" t="s">
        <v>23</v>
      </c>
      <c r="E35" s="29">
        <v>30000</v>
      </c>
      <c r="F35" s="27" t="s">
        <v>81</v>
      </c>
      <c r="G35" s="27" t="s">
        <v>133</v>
      </c>
      <c r="H35" s="27" t="s">
        <v>135</v>
      </c>
      <c r="I35" s="30"/>
    </row>
    <row r="36" spans="1:9" ht="120">
      <c r="A36" s="84">
        <v>12</v>
      </c>
      <c r="B36" s="75">
        <v>55500000</v>
      </c>
      <c r="C36" s="75" t="s">
        <v>98</v>
      </c>
      <c r="D36" s="24" t="s">
        <v>13</v>
      </c>
      <c r="E36" s="25">
        <v>12219</v>
      </c>
      <c r="F36" s="13" t="s">
        <v>79</v>
      </c>
      <c r="G36" s="13" t="s">
        <v>133</v>
      </c>
      <c r="H36" s="13" t="s">
        <v>133</v>
      </c>
      <c r="I36" s="15" t="s">
        <v>130</v>
      </c>
    </row>
    <row r="37" spans="1:9" ht="60.75" customHeight="1" thickBot="1">
      <c r="A37" s="85"/>
      <c r="B37" s="76"/>
      <c r="C37" s="76"/>
      <c r="D37" s="18" t="s">
        <v>13</v>
      </c>
      <c r="E37" s="19">
        <f>153000-12219</f>
        <v>140781</v>
      </c>
      <c r="F37" s="17" t="s">
        <v>81</v>
      </c>
      <c r="G37" s="17" t="s">
        <v>133</v>
      </c>
      <c r="H37" s="17" t="s">
        <v>135</v>
      </c>
      <c r="I37" s="20"/>
    </row>
    <row r="38" spans="1:9" ht="78" customHeight="1" thickBot="1">
      <c r="A38" s="26">
        <v>13</v>
      </c>
      <c r="B38" s="31">
        <v>55300000</v>
      </c>
      <c r="C38" s="27" t="s">
        <v>26</v>
      </c>
      <c r="D38" s="32" t="s">
        <v>27</v>
      </c>
      <c r="E38" s="29">
        <v>990</v>
      </c>
      <c r="F38" s="27" t="s">
        <v>79</v>
      </c>
      <c r="G38" s="27" t="s">
        <v>137</v>
      </c>
      <c r="H38" s="27" t="s">
        <v>137</v>
      </c>
      <c r="I38" s="30"/>
    </row>
    <row r="39" spans="1:9" ht="78" customHeight="1" thickBot="1">
      <c r="A39" s="26">
        <v>14</v>
      </c>
      <c r="B39" s="33" t="s">
        <v>124</v>
      </c>
      <c r="C39" s="27" t="s">
        <v>123</v>
      </c>
      <c r="D39" s="32" t="s">
        <v>125</v>
      </c>
      <c r="E39" s="29">
        <v>1000</v>
      </c>
      <c r="F39" s="27" t="s">
        <v>79</v>
      </c>
      <c r="G39" s="27" t="s">
        <v>137</v>
      </c>
      <c r="H39" s="27" t="s">
        <v>137</v>
      </c>
      <c r="I39" s="30"/>
    </row>
    <row r="40" spans="1:9" ht="78" customHeight="1" thickBot="1">
      <c r="A40" s="26">
        <v>15</v>
      </c>
      <c r="B40" s="27">
        <v>33600000</v>
      </c>
      <c r="C40" s="27" t="s">
        <v>99</v>
      </c>
      <c r="D40" s="28" t="s">
        <v>14</v>
      </c>
      <c r="E40" s="29">
        <v>34000</v>
      </c>
      <c r="F40" s="27" t="s">
        <v>81</v>
      </c>
      <c r="G40" s="27" t="s">
        <v>133</v>
      </c>
      <c r="H40" s="27" t="s">
        <v>135</v>
      </c>
      <c r="I40" s="30"/>
    </row>
    <row r="41" spans="1:9" ht="78" customHeight="1" thickBot="1">
      <c r="A41" s="26">
        <v>16</v>
      </c>
      <c r="B41" s="27">
        <v>79900000</v>
      </c>
      <c r="C41" s="27" t="s">
        <v>100</v>
      </c>
      <c r="D41" s="28" t="s">
        <v>45</v>
      </c>
      <c r="E41" s="29">
        <v>60000</v>
      </c>
      <c r="F41" s="27" t="s">
        <v>81</v>
      </c>
      <c r="G41" s="27" t="s">
        <v>135</v>
      </c>
      <c r="H41" s="27" t="s">
        <v>135</v>
      </c>
      <c r="I41" s="30"/>
    </row>
    <row r="42" spans="1:9" ht="46.5" customHeight="1">
      <c r="A42" s="77">
        <v>17</v>
      </c>
      <c r="B42" s="80">
        <v>60100000</v>
      </c>
      <c r="C42" s="75" t="s">
        <v>101</v>
      </c>
      <c r="D42" s="34" t="s">
        <v>29</v>
      </c>
      <c r="E42" s="25">
        <v>4500</v>
      </c>
      <c r="F42" s="13" t="s">
        <v>81</v>
      </c>
      <c r="G42" s="13" t="s">
        <v>137</v>
      </c>
      <c r="H42" s="13" t="s">
        <v>137</v>
      </c>
      <c r="I42" s="15"/>
    </row>
    <row r="43" spans="1:9" s="47" customFormat="1" ht="46.5" customHeight="1" thickBot="1">
      <c r="A43" s="79"/>
      <c r="B43" s="81"/>
      <c r="C43" s="76"/>
      <c r="D43" s="54" t="s">
        <v>68</v>
      </c>
      <c r="E43" s="19">
        <v>13950</v>
      </c>
      <c r="F43" s="17" t="s">
        <v>81</v>
      </c>
      <c r="G43" s="21" t="s">
        <v>140</v>
      </c>
      <c r="H43" s="21" t="s">
        <v>135</v>
      </c>
      <c r="I43" s="20"/>
    </row>
    <row r="44" spans="1:9" ht="44.25" customHeight="1" thickBot="1">
      <c r="A44" s="26">
        <v>18</v>
      </c>
      <c r="B44" s="27">
        <v>92600000</v>
      </c>
      <c r="C44" s="27" t="s">
        <v>102</v>
      </c>
      <c r="D44" s="28" t="s">
        <v>30</v>
      </c>
      <c r="E44" s="29">
        <v>60000</v>
      </c>
      <c r="F44" s="27" t="s">
        <v>81</v>
      </c>
      <c r="G44" s="27" t="s">
        <v>142</v>
      </c>
      <c r="H44" s="27" t="s">
        <v>135</v>
      </c>
      <c r="I44" s="30"/>
    </row>
    <row r="45" spans="1:9" ht="78" customHeight="1" thickBot="1">
      <c r="A45" s="26">
        <v>19</v>
      </c>
      <c r="B45" s="31">
        <v>79200000</v>
      </c>
      <c r="C45" s="27" t="s">
        <v>34</v>
      </c>
      <c r="D45" s="32" t="s">
        <v>35</v>
      </c>
      <c r="E45" s="29">
        <v>18000</v>
      </c>
      <c r="F45" s="27" t="s">
        <v>81</v>
      </c>
      <c r="G45" s="27" t="s">
        <v>142</v>
      </c>
      <c r="H45" s="27" t="s">
        <v>135</v>
      </c>
      <c r="I45" s="30"/>
    </row>
    <row r="46" spans="1:9" ht="101.25" customHeight="1" thickBot="1">
      <c r="A46" s="26">
        <v>20</v>
      </c>
      <c r="B46" s="31">
        <v>22800000</v>
      </c>
      <c r="C46" s="27" t="s">
        <v>46</v>
      </c>
      <c r="D46" s="28" t="s">
        <v>126</v>
      </c>
      <c r="E46" s="29">
        <f>1000+1000+6550+2380+1500+1200+1000+1000+500+1000+600+360+1750+900+1850</f>
        <v>22590</v>
      </c>
      <c r="F46" s="27" t="s">
        <v>81</v>
      </c>
      <c r="G46" s="27" t="s">
        <v>133</v>
      </c>
      <c r="H46" s="27" t="s">
        <v>135</v>
      </c>
      <c r="I46" s="30"/>
    </row>
    <row r="47" spans="1:9" ht="32.25" customHeight="1">
      <c r="A47" s="77">
        <v>21</v>
      </c>
      <c r="B47" s="75">
        <v>30100000</v>
      </c>
      <c r="C47" s="75" t="s">
        <v>127</v>
      </c>
      <c r="D47" s="55" t="s">
        <v>131</v>
      </c>
      <c r="E47" s="25">
        <f>2200+1000+4900+3900+1500+2000+2000+1100+1000+1200+800+1200+5750+900+2220+300+1200</f>
        <v>33170</v>
      </c>
      <c r="F47" s="13" t="s">
        <v>81</v>
      </c>
      <c r="G47" s="13" t="s">
        <v>133</v>
      </c>
      <c r="H47" s="13" t="s">
        <v>135</v>
      </c>
      <c r="I47" s="15"/>
    </row>
    <row r="48" spans="1:9" ht="32.25" customHeight="1">
      <c r="A48" s="78"/>
      <c r="B48" s="86"/>
      <c r="C48" s="86"/>
      <c r="D48" s="37" t="s">
        <v>50</v>
      </c>
      <c r="E48" s="7">
        <f>800+6090+4000+4500+1000+2000+540+990+570+300+1000+1000</f>
        <v>22790</v>
      </c>
      <c r="F48" s="1" t="s">
        <v>81</v>
      </c>
      <c r="G48" s="12" t="s">
        <v>133</v>
      </c>
      <c r="H48" s="12" t="s">
        <v>135</v>
      </c>
      <c r="I48" s="16"/>
    </row>
    <row r="49" spans="1:9" ht="32.25" customHeight="1" thickBot="1">
      <c r="A49" s="79"/>
      <c r="B49" s="76"/>
      <c r="C49" s="76"/>
      <c r="D49" s="48" t="s">
        <v>58</v>
      </c>
      <c r="E49" s="19">
        <v>500</v>
      </c>
      <c r="F49" s="17" t="s">
        <v>81</v>
      </c>
      <c r="G49" s="21" t="s">
        <v>133</v>
      </c>
      <c r="H49" s="21" t="s">
        <v>133</v>
      </c>
      <c r="I49" s="20"/>
    </row>
    <row r="50" spans="1:9" ht="56.25" customHeight="1" thickBot="1">
      <c r="A50" s="26">
        <v>22</v>
      </c>
      <c r="B50" s="31">
        <v>22200000</v>
      </c>
      <c r="C50" s="27" t="s">
        <v>103</v>
      </c>
      <c r="D50" s="28" t="s">
        <v>47</v>
      </c>
      <c r="E50" s="29">
        <f>230+2000+1250+160+190+180+200+120</f>
        <v>4330</v>
      </c>
      <c r="F50" s="27" t="s">
        <v>79</v>
      </c>
      <c r="G50" s="27" t="s">
        <v>133</v>
      </c>
      <c r="H50" s="27" t="s">
        <v>135</v>
      </c>
      <c r="I50" s="30"/>
    </row>
    <row r="51" spans="1:9" ht="48" customHeight="1" thickBot="1">
      <c r="A51" s="26">
        <v>23</v>
      </c>
      <c r="B51" s="31">
        <v>79800000</v>
      </c>
      <c r="C51" s="27" t="s">
        <v>104</v>
      </c>
      <c r="D51" s="28" t="s">
        <v>48</v>
      </c>
      <c r="E51" s="29">
        <f>15360+3500</f>
        <v>18860</v>
      </c>
      <c r="F51" s="27" t="s">
        <v>79</v>
      </c>
      <c r="G51" s="27" t="s">
        <v>133</v>
      </c>
      <c r="H51" s="27" t="s">
        <v>135</v>
      </c>
      <c r="I51" s="30"/>
    </row>
    <row r="52" spans="1:9" ht="30" customHeight="1">
      <c r="A52" s="82">
        <v>24</v>
      </c>
      <c r="B52" s="88">
        <v>30200000</v>
      </c>
      <c r="C52" s="91" t="s">
        <v>105</v>
      </c>
      <c r="D52" s="49" t="s">
        <v>49</v>
      </c>
      <c r="E52" s="25">
        <f>430+4000+3000+1800+350+200+200+180+180+730</f>
        <v>11070</v>
      </c>
      <c r="F52" s="13" t="s">
        <v>81</v>
      </c>
      <c r="G52" s="13" t="s">
        <v>133</v>
      </c>
      <c r="H52" s="13" t="s">
        <v>133</v>
      </c>
      <c r="I52" s="15"/>
    </row>
    <row r="53" spans="1:9" ht="30" customHeight="1">
      <c r="A53" s="87"/>
      <c r="B53" s="89"/>
      <c r="C53" s="92"/>
      <c r="D53" s="37" t="s">
        <v>60</v>
      </c>
      <c r="E53" s="7">
        <f>300+50</f>
        <v>350</v>
      </c>
      <c r="F53" s="9" t="s">
        <v>81</v>
      </c>
      <c r="G53" s="12" t="s">
        <v>133</v>
      </c>
      <c r="H53" s="12" t="s">
        <v>133</v>
      </c>
      <c r="I53" s="16"/>
    </row>
    <row r="54" spans="1:9" ht="30" customHeight="1" thickBot="1">
      <c r="A54" s="83"/>
      <c r="B54" s="90"/>
      <c r="C54" s="93"/>
      <c r="D54" s="62" t="s">
        <v>73</v>
      </c>
      <c r="E54" s="19">
        <f>7500+2600+8000+1500+6000+1200+1800+850+1500+700+1300+1000+1000</f>
        <v>34950</v>
      </c>
      <c r="F54" s="17" t="s">
        <v>81</v>
      </c>
      <c r="G54" s="21" t="s">
        <v>133</v>
      </c>
      <c r="H54" s="21" t="s">
        <v>133</v>
      </c>
      <c r="I54" s="20"/>
    </row>
    <row r="55" spans="1:9" ht="42" customHeight="1">
      <c r="A55" s="77">
        <v>25</v>
      </c>
      <c r="B55" s="88">
        <v>39700000</v>
      </c>
      <c r="C55" s="91" t="s">
        <v>106</v>
      </c>
      <c r="D55" s="49" t="s">
        <v>51</v>
      </c>
      <c r="E55" s="25">
        <f>1000+900</f>
        <v>1900</v>
      </c>
      <c r="F55" s="13" t="s">
        <v>79</v>
      </c>
      <c r="G55" s="13" t="s">
        <v>133</v>
      </c>
      <c r="H55" s="13" t="s">
        <v>135</v>
      </c>
      <c r="I55" s="15"/>
    </row>
    <row r="56" spans="1:9" ht="42" customHeight="1" thickBot="1">
      <c r="A56" s="79"/>
      <c r="B56" s="90"/>
      <c r="C56" s="93"/>
      <c r="D56" s="48" t="s">
        <v>63</v>
      </c>
      <c r="E56" s="19">
        <v>450</v>
      </c>
      <c r="F56" s="35" t="s">
        <v>79</v>
      </c>
      <c r="G56" s="21" t="s">
        <v>133</v>
      </c>
      <c r="H56" s="21" t="s">
        <v>133</v>
      </c>
      <c r="I56" s="20"/>
    </row>
    <row r="57" spans="1:9" ht="67.5" customHeight="1" thickBot="1">
      <c r="A57" s="26">
        <v>26</v>
      </c>
      <c r="B57" s="31">
        <v>32200000</v>
      </c>
      <c r="C57" s="27" t="s">
        <v>107</v>
      </c>
      <c r="D57" s="39" t="s">
        <v>52</v>
      </c>
      <c r="E57" s="29">
        <v>600</v>
      </c>
      <c r="F57" s="36" t="s">
        <v>79</v>
      </c>
      <c r="G57" s="27" t="s">
        <v>133</v>
      </c>
      <c r="H57" s="27" t="s">
        <v>133</v>
      </c>
      <c r="I57" s="30"/>
    </row>
    <row r="58" spans="1:9" ht="67.5" customHeight="1" thickBot="1">
      <c r="A58" s="26">
        <v>27</v>
      </c>
      <c r="B58" s="31">
        <v>32300000</v>
      </c>
      <c r="C58" s="27" t="s">
        <v>108</v>
      </c>
      <c r="D58" s="39" t="s">
        <v>53</v>
      </c>
      <c r="E58" s="29">
        <v>400</v>
      </c>
      <c r="F58" s="36" t="s">
        <v>79</v>
      </c>
      <c r="G58" s="27" t="s">
        <v>133</v>
      </c>
      <c r="H58" s="27" t="s">
        <v>133</v>
      </c>
      <c r="I58" s="30"/>
    </row>
    <row r="59" spans="1:9" ht="57" customHeight="1" thickBot="1">
      <c r="A59" s="26">
        <v>28</v>
      </c>
      <c r="B59" s="31">
        <v>44500000</v>
      </c>
      <c r="C59" s="27" t="s">
        <v>109</v>
      </c>
      <c r="D59" s="39" t="s">
        <v>54</v>
      </c>
      <c r="E59" s="29">
        <f>250+400+800+2000</f>
        <v>3450</v>
      </c>
      <c r="F59" s="36" t="s">
        <v>79</v>
      </c>
      <c r="G59" s="27" t="s">
        <v>133</v>
      </c>
      <c r="H59" s="27" t="s">
        <v>135</v>
      </c>
      <c r="I59" s="30"/>
    </row>
    <row r="60" spans="1:9" ht="42" customHeight="1" thickBot="1">
      <c r="A60" s="26">
        <v>29</v>
      </c>
      <c r="B60" s="31">
        <v>39100000</v>
      </c>
      <c r="C60" s="27" t="s">
        <v>56</v>
      </c>
      <c r="D60" s="39" t="s">
        <v>55</v>
      </c>
      <c r="E60" s="29">
        <f>1000+2500+1200+1700+1500+300+2060+1000+1500+300+200+300+200+350+220+600+180</f>
        <v>15110</v>
      </c>
      <c r="F60" s="36" t="s">
        <v>81</v>
      </c>
      <c r="G60" s="27" t="s">
        <v>133</v>
      </c>
      <c r="H60" s="27" t="s">
        <v>134</v>
      </c>
      <c r="I60" s="30"/>
    </row>
    <row r="61" spans="1:9" ht="58.5" customHeight="1" thickBot="1">
      <c r="A61" s="26">
        <v>30</v>
      </c>
      <c r="B61" s="31">
        <v>44400000</v>
      </c>
      <c r="C61" s="27" t="s">
        <v>110</v>
      </c>
      <c r="D61" s="39" t="s">
        <v>57</v>
      </c>
      <c r="E61" s="29">
        <f>500+4500</f>
        <v>5000</v>
      </c>
      <c r="F61" s="36" t="s">
        <v>81</v>
      </c>
      <c r="G61" s="27" t="s">
        <v>133</v>
      </c>
      <c r="H61" s="27" t="s">
        <v>133</v>
      </c>
      <c r="I61" s="30"/>
    </row>
    <row r="62" spans="1:9" ht="42" customHeight="1" thickBot="1">
      <c r="A62" s="26">
        <v>31</v>
      </c>
      <c r="B62" s="31">
        <v>44200000</v>
      </c>
      <c r="C62" s="27" t="s">
        <v>111</v>
      </c>
      <c r="D62" s="39" t="s">
        <v>59</v>
      </c>
      <c r="E62" s="29">
        <v>500</v>
      </c>
      <c r="F62" s="36" t="s">
        <v>79</v>
      </c>
      <c r="G62" s="27" t="s">
        <v>133</v>
      </c>
      <c r="H62" s="27" t="s">
        <v>133</v>
      </c>
      <c r="I62" s="30"/>
    </row>
    <row r="63" spans="1:9" ht="42" customHeight="1" thickBot="1">
      <c r="A63" s="26">
        <v>32</v>
      </c>
      <c r="B63" s="31">
        <v>38600000</v>
      </c>
      <c r="C63" s="27" t="s">
        <v>112</v>
      </c>
      <c r="D63" s="39" t="s">
        <v>61</v>
      </c>
      <c r="E63" s="29">
        <f>300+550</f>
        <v>850</v>
      </c>
      <c r="F63" s="36" t="s">
        <v>79</v>
      </c>
      <c r="G63" s="27" t="s">
        <v>133</v>
      </c>
      <c r="H63" s="27" t="s">
        <v>133</v>
      </c>
      <c r="I63" s="30"/>
    </row>
    <row r="64" spans="1:9" ht="42" customHeight="1" thickBot="1">
      <c r="A64" s="26">
        <v>33</v>
      </c>
      <c r="B64" s="31">
        <v>39200000</v>
      </c>
      <c r="C64" s="27" t="s">
        <v>113</v>
      </c>
      <c r="D64" s="39" t="s">
        <v>62</v>
      </c>
      <c r="E64" s="29">
        <v>50</v>
      </c>
      <c r="F64" s="36" t="s">
        <v>79</v>
      </c>
      <c r="G64" s="27" t="s">
        <v>133</v>
      </c>
      <c r="H64" s="27" t="s">
        <v>133</v>
      </c>
      <c r="I64" s="30"/>
    </row>
    <row r="65" spans="1:9" ht="70.5" customHeight="1" thickBot="1">
      <c r="A65" s="26">
        <v>34</v>
      </c>
      <c r="B65" s="31">
        <v>48300000</v>
      </c>
      <c r="C65" s="27" t="s">
        <v>117</v>
      </c>
      <c r="D65" s="11" t="s">
        <v>67</v>
      </c>
      <c r="E65" s="29">
        <v>2400</v>
      </c>
      <c r="F65" s="27" t="s">
        <v>79</v>
      </c>
      <c r="G65" s="27" t="s">
        <v>133</v>
      </c>
      <c r="H65" s="27" t="s">
        <v>135</v>
      </c>
      <c r="I65" s="30"/>
    </row>
    <row r="66" spans="1:9" ht="42" customHeight="1" thickBot="1">
      <c r="A66" s="26">
        <v>35</v>
      </c>
      <c r="B66" s="31">
        <v>33700000</v>
      </c>
      <c r="C66" s="27" t="s">
        <v>114</v>
      </c>
      <c r="D66" s="39" t="s">
        <v>64</v>
      </c>
      <c r="E66" s="29">
        <f>600+800+250+150+510</f>
        <v>2310</v>
      </c>
      <c r="F66" s="36" t="s">
        <v>79</v>
      </c>
      <c r="G66" s="27" t="s">
        <v>133</v>
      </c>
      <c r="H66" s="27" t="s">
        <v>135</v>
      </c>
      <c r="I66" s="30"/>
    </row>
    <row r="67" spans="1:9" ht="42" customHeight="1" thickBot="1">
      <c r="A67" s="26">
        <v>36</v>
      </c>
      <c r="B67" s="31">
        <v>64200000</v>
      </c>
      <c r="C67" s="27" t="s">
        <v>115</v>
      </c>
      <c r="D67" s="39" t="s">
        <v>66</v>
      </c>
      <c r="E67" s="29">
        <f>3500+3780+400+1400+360+150+150+150+230+150+990+180+470+600+3600</f>
        <v>16110</v>
      </c>
      <c r="F67" s="36" t="s">
        <v>79</v>
      </c>
      <c r="G67" s="27" t="s">
        <v>133</v>
      </c>
      <c r="H67" s="27" t="s">
        <v>135</v>
      </c>
      <c r="I67" s="30"/>
    </row>
    <row r="68" spans="1:9" ht="126" customHeight="1">
      <c r="A68" s="82">
        <v>37</v>
      </c>
      <c r="B68" s="88">
        <v>72400000</v>
      </c>
      <c r="C68" s="91" t="s">
        <v>116</v>
      </c>
      <c r="D68" s="50" t="s">
        <v>65</v>
      </c>
      <c r="E68" s="25">
        <v>476</v>
      </c>
      <c r="F68" s="42" t="s">
        <v>79</v>
      </c>
      <c r="G68" s="13" t="s">
        <v>133</v>
      </c>
      <c r="H68" s="13" t="s">
        <v>133</v>
      </c>
      <c r="I68" s="15" t="s">
        <v>130</v>
      </c>
    </row>
    <row r="69" spans="1:9" ht="42" customHeight="1" thickBot="1">
      <c r="A69" s="83"/>
      <c r="B69" s="90"/>
      <c r="C69" s="93"/>
      <c r="D69" s="51" t="s">
        <v>65</v>
      </c>
      <c r="E69" s="19">
        <f>10000-2400+720+800-476</f>
        <v>8644</v>
      </c>
      <c r="F69" s="17" t="s">
        <v>81</v>
      </c>
      <c r="G69" s="17" t="s">
        <v>133</v>
      </c>
      <c r="H69" s="17" t="s">
        <v>135</v>
      </c>
      <c r="I69" s="20"/>
    </row>
    <row r="70" spans="1:9" ht="42" customHeight="1" thickBot="1">
      <c r="A70" s="3">
        <v>38</v>
      </c>
      <c r="B70" s="40">
        <v>64100000</v>
      </c>
      <c r="C70" s="4" t="s">
        <v>118</v>
      </c>
      <c r="D70" s="61" t="s">
        <v>69</v>
      </c>
      <c r="E70" s="41">
        <f>1500+3500+420+600</f>
        <v>6020</v>
      </c>
      <c r="F70" s="42" t="s">
        <v>79</v>
      </c>
      <c r="G70" s="4" t="s">
        <v>133</v>
      </c>
      <c r="H70" s="4" t="s">
        <v>135</v>
      </c>
      <c r="I70" s="5" t="s">
        <v>132</v>
      </c>
    </row>
    <row r="71" spans="1:9" ht="57" customHeight="1">
      <c r="A71" s="77">
        <v>39</v>
      </c>
      <c r="B71" s="75">
        <v>35100000</v>
      </c>
      <c r="C71" s="13" t="s">
        <v>119</v>
      </c>
      <c r="D71" s="60" t="s">
        <v>32</v>
      </c>
      <c r="E71" s="25">
        <v>34720</v>
      </c>
      <c r="F71" s="13" t="s">
        <v>81</v>
      </c>
      <c r="G71" s="13" t="s">
        <v>133</v>
      </c>
      <c r="H71" s="13" t="s">
        <v>133</v>
      </c>
      <c r="I71" s="15"/>
    </row>
    <row r="72" spans="1:9" ht="57" customHeight="1" thickBot="1">
      <c r="A72" s="79"/>
      <c r="B72" s="76"/>
      <c r="C72" s="17" t="s">
        <v>119</v>
      </c>
      <c r="D72" s="62" t="s">
        <v>43</v>
      </c>
      <c r="E72" s="19">
        <v>5000</v>
      </c>
      <c r="F72" s="17" t="s">
        <v>81</v>
      </c>
      <c r="G72" s="17" t="s">
        <v>144</v>
      </c>
      <c r="H72" s="17" t="s">
        <v>144</v>
      </c>
      <c r="I72" s="20"/>
    </row>
    <row r="73" spans="1:9" ht="78" customHeight="1" thickBot="1">
      <c r="A73" s="65">
        <v>40</v>
      </c>
      <c r="B73" s="43">
        <v>66510000</v>
      </c>
      <c r="C73" s="27" t="s">
        <v>85</v>
      </c>
      <c r="D73" s="66" t="s">
        <v>44</v>
      </c>
      <c r="E73" s="29">
        <v>10500</v>
      </c>
      <c r="F73" s="27" t="s">
        <v>81</v>
      </c>
      <c r="G73" s="27" t="s">
        <v>133</v>
      </c>
      <c r="H73" s="27" t="s">
        <v>135</v>
      </c>
      <c r="I73" s="30"/>
    </row>
    <row r="74" spans="1:9" s="47" customFormat="1" ht="78" customHeight="1" thickBot="1">
      <c r="A74" s="26">
        <v>41</v>
      </c>
      <c r="B74" s="44">
        <v>50110000</v>
      </c>
      <c r="C74" s="44" t="s">
        <v>74</v>
      </c>
      <c r="D74" s="59" t="s">
        <v>75</v>
      </c>
      <c r="E74" s="29">
        <f>2480+8800+1200+400+560+1000+920+10000</f>
        <v>25360</v>
      </c>
      <c r="F74" s="27" t="s">
        <v>81</v>
      </c>
      <c r="G74" s="4" t="s">
        <v>133</v>
      </c>
      <c r="H74" s="4" t="s">
        <v>135</v>
      </c>
      <c r="I74" s="30"/>
    </row>
    <row r="75" spans="1:9" s="47" customFormat="1" ht="67.5" customHeight="1" thickBot="1">
      <c r="A75" s="26">
        <v>42</v>
      </c>
      <c r="B75" s="33" t="s">
        <v>122</v>
      </c>
      <c r="C75" s="31" t="s">
        <v>121</v>
      </c>
      <c r="D75" s="45" t="s">
        <v>76</v>
      </c>
      <c r="E75" s="29">
        <f>34320+48960+2880+2880+2880+5760+2880+5760+41800+4320+2880+43200+9600+5280</f>
        <v>213400</v>
      </c>
      <c r="F75" s="46" t="s">
        <v>80</v>
      </c>
      <c r="G75" s="4" t="s">
        <v>135</v>
      </c>
      <c r="H75" s="4" t="s">
        <v>135</v>
      </c>
      <c r="I75" s="30"/>
    </row>
    <row r="76" spans="1:9" ht="42" customHeight="1" thickBot="1">
      <c r="A76" s="26">
        <v>43</v>
      </c>
      <c r="B76" s="31">
        <v>80500000</v>
      </c>
      <c r="C76" s="27" t="s">
        <v>120</v>
      </c>
      <c r="D76" s="52" t="s">
        <v>71</v>
      </c>
      <c r="E76" s="29">
        <v>500</v>
      </c>
      <c r="F76" s="27" t="s">
        <v>79</v>
      </c>
      <c r="G76" s="4" t="s">
        <v>135</v>
      </c>
      <c r="H76" s="4" t="s">
        <v>135</v>
      </c>
      <c r="I76" s="30"/>
    </row>
    <row r="77" spans="1:9" ht="42" customHeight="1" thickBot="1">
      <c r="A77" s="26">
        <v>44</v>
      </c>
      <c r="B77" s="31">
        <v>75200000</v>
      </c>
      <c r="C77" s="27" t="s">
        <v>128</v>
      </c>
      <c r="D77" s="58" t="s">
        <v>72</v>
      </c>
      <c r="E77" s="29">
        <v>69600</v>
      </c>
      <c r="F77" s="27" t="s">
        <v>79</v>
      </c>
      <c r="G77" s="4" t="s">
        <v>133</v>
      </c>
      <c r="H77" s="4" t="s">
        <v>135</v>
      </c>
      <c r="I77" s="30"/>
    </row>
    <row r="78" spans="1:9" ht="60.75" customHeight="1" thickBot="1">
      <c r="A78" s="26">
        <v>45</v>
      </c>
      <c r="B78" s="31">
        <v>79900000</v>
      </c>
      <c r="C78" s="27" t="s">
        <v>100</v>
      </c>
      <c r="D78" s="52" t="s">
        <v>70</v>
      </c>
      <c r="E78" s="29">
        <f>1200+1000+1000</f>
        <v>3200</v>
      </c>
      <c r="F78" s="27" t="s">
        <v>81</v>
      </c>
      <c r="G78" s="4" t="s">
        <v>135</v>
      </c>
      <c r="H78" s="4" t="s">
        <v>135</v>
      </c>
      <c r="I78" s="30"/>
    </row>
    <row r="79" spans="1:9" s="47" customFormat="1" ht="30.75" customHeight="1" thickBot="1">
      <c r="A79" s="43">
        <v>46</v>
      </c>
      <c r="B79" s="31">
        <v>99999999</v>
      </c>
      <c r="C79" s="31" t="s">
        <v>143</v>
      </c>
      <c r="D79" s="57" t="s">
        <v>31</v>
      </c>
      <c r="E79" s="29">
        <v>6000</v>
      </c>
      <c r="F79" s="31" t="s">
        <v>79</v>
      </c>
      <c r="G79" s="27" t="s">
        <v>135</v>
      </c>
      <c r="H79" s="27" t="s">
        <v>135</v>
      </c>
      <c r="I79" s="30"/>
    </row>
    <row r="82" spans="2:6" ht="24" customHeight="1">
      <c r="B82" s="67"/>
      <c r="C82" s="67"/>
      <c r="D82" s="67"/>
      <c r="E82" s="67"/>
      <c r="F82" s="67"/>
    </row>
    <row r="83" spans="5:6" ht="15">
      <c r="E83" s="67"/>
      <c r="F83" s="67"/>
    </row>
    <row r="84" spans="2:6" ht="30.75" customHeight="1">
      <c r="B84" s="68"/>
      <c r="C84" s="68"/>
      <c r="D84" s="68"/>
      <c r="E84" s="67"/>
      <c r="F84" s="67"/>
    </row>
    <row r="85" spans="5:6" ht="15">
      <c r="E85" s="72"/>
      <c r="F85" s="72"/>
    </row>
  </sheetData>
  <sheetProtection/>
  <mergeCells count="49">
    <mergeCell ref="E85:F85"/>
    <mergeCell ref="A5:I5"/>
    <mergeCell ref="C6:D6"/>
    <mergeCell ref="A1:I1"/>
    <mergeCell ref="A4:D4"/>
    <mergeCell ref="A2:I2"/>
    <mergeCell ref="E3:I3"/>
    <mergeCell ref="E4:I4"/>
    <mergeCell ref="A3:D3"/>
    <mergeCell ref="A25:A26"/>
    <mergeCell ref="B7:B14"/>
    <mergeCell ref="A7:A14"/>
    <mergeCell ref="A18:A19"/>
    <mergeCell ref="A20:A24"/>
    <mergeCell ref="B18:B19"/>
    <mergeCell ref="B29:B30"/>
    <mergeCell ref="C18:C19"/>
    <mergeCell ref="C20:C24"/>
    <mergeCell ref="B20:B24"/>
    <mergeCell ref="B25:B26"/>
    <mergeCell ref="A71:A72"/>
    <mergeCell ref="B71:B72"/>
    <mergeCell ref="C16:C17"/>
    <mergeCell ref="B32:B34"/>
    <mergeCell ref="C32:C34"/>
    <mergeCell ref="B55:B56"/>
    <mergeCell ref="C55:C56"/>
    <mergeCell ref="B68:B69"/>
    <mergeCell ref="C68:C69"/>
    <mergeCell ref="B27:B28"/>
    <mergeCell ref="C47:C49"/>
    <mergeCell ref="A52:A54"/>
    <mergeCell ref="B52:B54"/>
    <mergeCell ref="C52:C54"/>
    <mergeCell ref="A68:A69"/>
    <mergeCell ref="A16:A17"/>
    <mergeCell ref="B16:B17"/>
    <mergeCell ref="A36:A37"/>
    <mergeCell ref="B36:B37"/>
    <mergeCell ref="A47:A49"/>
    <mergeCell ref="B47:B49"/>
    <mergeCell ref="A55:A56"/>
    <mergeCell ref="A27:A28"/>
    <mergeCell ref="A29:A30"/>
    <mergeCell ref="C36:C37"/>
    <mergeCell ref="A32:A34"/>
    <mergeCell ref="A42:A43"/>
    <mergeCell ref="B42:B43"/>
    <mergeCell ref="C42:C43"/>
  </mergeCells>
  <printOptions/>
  <pageMargins left="0.7874015748031497" right="0.5" top="0.5" bottom="0.5" header="0.31496062992125984" footer="0.31496062992125984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Admin</cp:lastModifiedBy>
  <cp:lastPrinted>2012-01-23T06:44:54Z</cp:lastPrinted>
  <dcterms:created xsi:type="dcterms:W3CDTF">2011-04-12T10:50:13Z</dcterms:created>
  <dcterms:modified xsi:type="dcterms:W3CDTF">2012-01-23T06:45:50Z</dcterms:modified>
  <cp:category/>
  <cp:version/>
  <cp:contentType/>
  <cp:contentStatus/>
</cp:coreProperties>
</file>