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1"/>
  </bookViews>
  <sheets>
    <sheet name="Sheet1" sheetId="1" r:id="rId1"/>
    <sheet name="Sheet2" sheetId="2" r:id="rId2"/>
  </sheets>
  <definedNames>
    <definedName name="_xlnm.Print_Area" localSheetId="0">'Sheet1'!$A$1:$E$57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<sst xmlns="http://schemas.openxmlformats.org/spreadsheetml/2006/main" count="134" uniqueCount="102">
  <si>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</si>
  <si>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</si>
  <si>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</si>
  <si>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</si>
  <si>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</si>
  <si>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</si>
  <si>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</si>
  <si>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</si>
  <si>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</si>
  <si>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</si>
  <si>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</si>
  <si>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</si>
  <si>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</si>
  <si>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</si>
  <si>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</si>
  <si>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</si>
  <si>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</si>
  <si>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</si>
  <si>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</si>
  <si>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</si>
  <si>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</si>
  <si>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</si>
  <si>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</si>
  <si>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</si>
  <si>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</si>
  <si>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</si>
  <si>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</si>
  <si>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</si>
  <si>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</si>
  <si>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</si>
  <si>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</si>
  <si>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</si>
  <si>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</si>
  <si>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2010 wlis  gegma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</si>
  <si>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</si>
  <si>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</si>
  <si>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</si>
  <si>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</si>
  <si>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</si>
  <si>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</si>
  <si>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</si>
  <si>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</si>
  <si>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</si>
  <si>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</si>
  <si>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</si>
  <si>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</si>
  <si>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</si>
  <si>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</si>
  <si>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</si>
  <si>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</si>
  <si>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</si>
  <si>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>aWaris mTavrobis sarezervo fondidan 2010 wlis 20 agvistos #172 brZanebiT gamoyofili saxsrebi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</si>
  <si>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</si>
  <si>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</si>
  <si>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</si>
  <si>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</si>
  <si>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</si>
  <si>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</si>
  <si>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</si>
  <si>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</si>
  <si>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</si>
  <si>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</si>
  <si>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</si>
  <si>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</si>
  <si>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</si>
  <si>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</si>
  <si>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</si>
  <si>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</si>
  <si>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</si>
  <si>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</si>
  <si>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</si>
  <si>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</si>
  <si>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</si>
  <si>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</si>
  <si>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</si>
  <si>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</si>
  <si>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</si>
  <si>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</si>
  <si>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</si>
  <si>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</si>
  <si>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</si>
  <si>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</si>
  <si>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</si>
  <si>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</si>
  <si>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2010 wlis      gegma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</si>
  <si>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</si>
  <si>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</si>
  <si>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</si>
  <si>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</si>
  <si>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</si>
  <si>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</si>
  <si>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</si>
  <si>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</si>
  <si>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</si>
  <si>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2010 wlis              gegma</t>
  </si>
  <si>
    <t>2011 wlis                  gegma</t>
  </si>
  <si>
    <t>aWaris ar respublikuri biujetidan gamoyofili specialuri transferi</t>
  </si>
  <si>
    <t xml:space="preserve">         (lari)</t>
  </si>
  <si>
    <t>danarTi</t>
  </si>
  <si>
    <t>qobuleTis municipalitetis sakrebulos</t>
  </si>
  <si>
    <t>d a m t k i c e b u l i a</t>
  </si>
  <si>
    <t>2010 wlis 29 dekembris #36 dadgenilebiT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</si>
</sst>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15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181" fontId="12" fillId="0" borderId="3" xfId="18" applyNumberFormat="1" applyFont="1" applyBorder="1" applyAlignment="1">
      <alignment horizontal="center"/>
    </xf>
    <xf numFmtId="181" fontId="0" fillId="0" borderId="17" xfId="18" applyNumberFormat="1" applyBorder="1" applyAlignment="1">
      <alignment horizontal="center"/>
    </xf>
    <xf numFmtId="181" fontId="0" fillId="0" borderId="7" xfId="18" applyNumberFormat="1" applyBorder="1" applyAlignment="1">
      <alignment horizontal="center"/>
    </xf>
    <xf numFmtId="181" fontId="0" fillId="0" borderId="8" xfId="18" applyNumberFormat="1" applyBorder="1" applyAlignment="1">
      <alignment horizontal="center"/>
    </xf>
    <xf numFmtId="181" fontId="0" fillId="0" borderId="17" xfId="18" applyNumberFormat="1" applyFont="1" applyBorder="1" applyAlignment="1">
      <alignment horizontal="center"/>
    </xf>
    <xf numFmtId="181" fontId="7" fillId="0" borderId="3" xfId="18" applyNumberFormat="1" applyFont="1" applyBorder="1" applyAlignment="1">
      <alignment horizontal="center"/>
    </xf>
    <xf numFmtId="181" fontId="0" fillId="0" borderId="7" xfId="18" applyNumberFormat="1" applyBorder="1" applyAlignment="1">
      <alignment/>
    </xf>
    <xf numFmtId="181" fontId="0" fillId="0" borderId="8" xfId="18" applyNumberFormat="1" applyBorder="1" applyAlignment="1">
      <alignment/>
    </xf>
    <xf numFmtId="181" fontId="0" fillId="0" borderId="17" xfId="18" applyNumberFormat="1" applyBorder="1" applyAlignment="1">
      <alignment/>
    </xf>
    <xf numFmtId="0" fontId="7" fillId="0" borderId="3" xfId="18" applyNumberFormat="1" applyFont="1" applyBorder="1" applyAlignment="1">
      <alignment horizontal="center"/>
    </xf>
    <xf numFmtId="1" fontId="7" fillId="0" borderId="3" xfId="18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left" wrapText="1"/>
    </xf>
    <xf numFmtId="181" fontId="7" fillId="0" borderId="19" xfId="18" applyNumberFormat="1" applyFont="1" applyBorder="1" applyAlignment="1">
      <alignment horizontal="center" wrapText="1"/>
    </xf>
    <xf numFmtId="181" fontId="7" fillId="0" borderId="14" xfId="18" applyNumberFormat="1" applyFont="1" applyBorder="1" applyAlignment="1">
      <alignment horizontal="center" wrapText="1"/>
    </xf>
    <xf numFmtId="181" fontId="7" fillId="0" borderId="18" xfId="18" applyNumberFormat="1" applyFont="1" applyBorder="1" applyAlignment="1">
      <alignment horizontal="center" wrapText="1"/>
    </xf>
    <xf numFmtId="181" fontId="0" fillId="0" borderId="19" xfId="18" applyNumberFormat="1" applyFont="1" applyBorder="1" applyAlignment="1">
      <alignment horizontal="center" wrapText="1"/>
    </xf>
    <xf numFmtId="181" fontId="0" fillId="0" borderId="14" xfId="18" applyNumberFormat="1" applyBorder="1" applyAlignment="1">
      <alignment horizontal="center" wrapText="1"/>
    </xf>
    <xf numFmtId="181" fontId="0" fillId="0" borderId="11" xfId="18" applyNumberFormat="1" applyFont="1" applyBorder="1" applyAlignment="1">
      <alignment horizontal="center" wrapText="1"/>
    </xf>
    <xf numFmtId="181" fontId="0" fillId="0" borderId="15" xfId="18" applyNumberFormat="1" applyBorder="1" applyAlignment="1">
      <alignment horizontal="center" wrapText="1"/>
    </xf>
    <xf numFmtId="181" fontId="7" fillId="0" borderId="3" xfId="18" applyNumberFormat="1" applyFont="1" applyBorder="1" applyAlignment="1">
      <alignment horizontal="center" wrapText="1"/>
    </xf>
    <xf numFmtId="181" fontId="0" fillId="0" borderId="20" xfId="18" applyNumberFormat="1" applyFont="1" applyBorder="1" applyAlignment="1">
      <alignment horizontal="center" wrapText="1"/>
    </xf>
    <xf numFmtId="181" fontId="10" fillId="0" borderId="3" xfId="18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181" fontId="7" fillId="0" borderId="3" xfId="18" applyNumberFormat="1" applyFont="1" applyBorder="1" applyAlignment="1">
      <alignment horizontal="center" wrapText="1"/>
    </xf>
    <xf numFmtId="181" fontId="7" fillId="0" borderId="18" xfId="18" applyNumberFormat="1" applyFont="1" applyBorder="1" applyAlignment="1">
      <alignment horizontal="center" wrapText="1"/>
    </xf>
    <xf numFmtId="181" fontId="0" fillId="0" borderId="19" xfId="18" applyNumberFormat="1" applyBorder="1" applyAlignment="1">
      <alignment horizontal="center" wrapText="1"/>
    </xf>
    <xf numFmtId="181" fontId="0" fillId="0" borderId="11" xfId="18" applyNumberFormat="1" applyBorder="1" applyAlignment="1">
      <alignment wrapText="1"/>
    </xf>
    <xf numFmtId="181" fontId="0" fillId="0" borderId="15" xfId="18" applyNumberFormat="1" applyBorder="1" applyAlignment="1">
      <alignment wrapText="1"/>
    </xf>
    <xf numFmtId="181" fontId="0" fillId="0" borderId="17" xfId="18" applyNumberFormat="1" applyBorder="1" applyAlignment="1">
      <alignment horizontal="center" wrapText="1"/>
    </xf>
    <xf numFmtId="181" fontId="0" fillId="0" borderId="8" xfId="18" applyNumberFormat="1" applyBorder="1" applyAlignment="1">
      <alignment horizontal="center" wrapText="1"/>
    </xf>
    <xf numFmtId="181" fontId="0" fillId="0" borderId="3" xfId="18" applyNumberFormat="1" applyBorder="1" applyAlignment="1">
      <alignment horizontal="center" wrapText="1"/>
    </xf>
    <xf numFmtId="181" fontId="7" fillId="0" borderId="7" xfId="18" applyNumberFormat="1" applyFont="1" applyBorder="1" applyAlignment="1">
      <alignment horizontal="center" wrapText="1"/>
    </xf>
    <xf numFmtId="181" fontId="7" fillId="0" borderId="8" xfId="18" applyNumberFormat="1" applyFont="1" applyBorder="1" applyAlignment="1">
      <alignment horizontal="center" wrapText="1"/>
    </xf>
    <xf numFmtId="181" fontId="7" fillId="0" borderId="0" xfId="18" applyNumberFormat="1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181" fontId="13" fillId="0" borderId="3" xfId="18" applyNumberFormat="1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181" fontId="13" fillId="0" borderId="23" xfId="18" applyNumberFormat="1" applyFont="1" applyBorder="1" applyAlignment="1">
      <alignment horizontal="center" wrapText="1"/>
    </xf>
    <xf numFmtId="181" fontId="13" fillId="0" borderId="7" xfId="18" applyNumberFormat="1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181" fontId="13" fillId="0" borderId="24" xfId="18" applyNumberFormat="1" applyFont="1" applyBorder="1" applyAlignment="1">
      <alignment horizontal="center" wrapText="1"/>
    </xf>
    <xf numFmtId="181" fontId="13" fillId="0" borderId="8" xfId="1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">
      <selection activeCell="I42" sqref="I42"/>
    </sheetView>
  </sheetViews>
  <sheetFormatPr defaultColWidth="9.140625" defaultRowHeight="12.75"/>
  <cols>
    <col min="1" max="1" width="6.8515625" style="0" customWidth="1"/>
    <col min="2" max="2" width="51.421875" style="1" customWidth="1"/>
    <col min="3" max="3" width="16.57421875" style="0" customWidth="1"/>
    <col min="4" max="5" width="18.00390625" style="0" customWidth="1"/>
    <col min="6" max="6" width="9.28125" style="0" bestFit="1" customWidth="1"/>
  </cols>
  <sheetData>
    <row r="1" spans="3:5" ht="13.5">
      <c r="C1" s="112" t="s">
        <v>98</v>
      </c>
      <c r="D1" s="112"/>
      <c r="E1" s="112"/>
    </row>
    <row r="2" spans="3:5" ht="13.5">
      <c r="C2" s="112" t="s">
        <v>100</v>
      </c>
      <c r="D2" s="112"/>
      <c r="E2" s="112"/>
    </row>
    <row r="3" spans="3:5" ht="13.5">
      <c r="C3" s="112" t="s">
        <v>99</v>
      </c>
      <c r="D3" s="112"/>
      <c r="E3" s="112"/>
    </row>
    <row r="4" spans="3:5" ht="13.5">
      <c r="C4" s="112" t="s">
        <v>101</v>
      </c>
      <c r="D4" s="112"/>
      <c r="E4" s="112"/>
    </row>
    <row r="5" spans="1:5" ht="19.5" customHeight="1">
      <c r="A5" s="112" t="s">
        <v>15</v>
      </c>
      <c r="B5" s="112"/>
      <c r="C5" s="112"/>
      <c r="D5" s="112"/>
      <c r="E5" s="112"/>
    </row>
    <row r="6" spans="1:5" ht="16.5">
      <c r="A6" s="113" t="s">
        <v>81</v>
      </c>
      <c r="B6" s="113"/>
      <c r="C6" s="113"/>
      <c r="D6" s="113"/>
      <c r="E6" s="113"/>
    </row>
    <row r="7" spans="1:5" ht="13.5">
      <c r="A7" s="93"/>
      <c r="B7" s="93"/>
      <c r="C7" s="93"/>
      <c r="D7" s="93"/>
      <c r="E7" s="93"/>
    </row>
    <row r="8" spans="1:5" ht="17.25" customHeight="1">
      <c r="A8" s="94" t="s">
        <v>16</v>
      </c>
      <c r="B8" s="94"/>
      <c r="C8" s="94"/>
      <c r="D8" s="94"/>
      <c r="E8" s="94"/>
    </row>
    <row r="9" spans="1:5" ht="17.25" customHeight="1">
      <c r="A9" s="96" t="s">
        <v>82</v>
      </c>
      <c r="B9" s="96"/>
      <c r="C9" s="96"/>
      <c r="D9" s="96"/>
      <c r="E9" s="96"/>
    </row>
    <row r="10" ht="13.5" customHeight="1"/>
    <row r="11" spans="1:5" ht="18.75" customHeight="1">
      <c r="A11" s="95" t="s">
        <v>17</v>
      </c>
      <c r="B11" s="95"/>
      <c r="C11" s="95"/>
      <c r="D11" s="95"/>
      <c r="E11" s="95"/>
    </row>
    <row r="12" ht="13.5">
      <c r="E12" s="2" t="s">
        <v>74</v>
      </c>
    </row>
    <row r="13" spans="1:5" ht="12.75">
      <c r="A13" s="120"/>
      <c r="B13" s="122" t="s">
        <v>5</v>
      </c>
      <c r="C13" s="118" t="s">
        <v>83</v>
      </c>
      <c r="D13" s="118" t="s">
        <v>84</v>
      </c>
      <c r="E13" s="118" t="s">
        <v>85</v>
      </c>
    </row>
    <row r="14" spans="1:5" ht="18.75" customHeight="1">
      <c r="A14" s="121"/>
      <c r="B14" s="123"/>
      <c r="C14" s="119"/>
      <c r="D14" s="119"/>
      <c r="E14" s="119"/>
    </row>
    <row r="15" spans="1:5" ht="18.75" customHeight="1">
      <c r="A15" s="110" t="s">
        <v>4</v>
      </c>
      <c r="B15" s="111"/>
      <c r="C15" s="43">
        <f>C16+C17+C18</f>
        <v>6140252</v>
      </c>
      <c r="D15" s="43">
        <f>D16+D17+D18</f>
        <v>11152882</v>
      </c>
      <c r="E15" s="43">
        <f>E16+E17+E18</f>
        <v>12167800</v>
      </c>
    </row>
    <row r="16" spans="1:5" ht="13.5">
      <c r="A16" s="3"/>
      <c r="B16" s="4" t="s">
        <v>0</v>
      </c>
      <c r="C16" s="47">
        <f>Sheet2!C11</f>
        <v>955780</v>
      </c>
      <c r="D16" s="47">
        <f>Sheet2!D11</f>
        <v>962300</v>
      </c>
      <c r="E16" s="47">
        <f>Sheet2!E11</f>
        <v>907300</v>
      </c>
    </row>
    <row r="17" spans="1:5" ht="13.5">
      <c r="A17" s="3"/>
      <c r="B17" s="4" t="s">
        <v>1</v>
      </c>
      <c r="C17" s="47">
        <f>Sheet2!C12</f>
        <v>4507509</v>
      </c>
      <c r="D17" s="47">
        <f>Sheet2!D12</f>
        <v>9487582</v>
      </c>
      <c r="E17" s="47">
        <f>Sheet2!E12</f>
        <v>10560500</v>
      </c>
    </row>
    <row r="18" spans="1:5" ht="13.5">
      <c r="A18" s="3"/>
      <c r="B18" s="4" t="s">
        <v>2</v>
      </c>
      <c r="C18" s="47">
        <f>Sheet2!C13</f>
        <v>676963</v>
      </c>
      <c r="D18" s="47">
        <f>Sheet2!D13</f>
        <v>703000</v>
      </c>
      <c r="E18" s="47">
        <f>Sheet2!E13</f>
        <v>700000</v>
      </c>
    </row>
    <row r="19" spans="1:5" ht="20.25" customHeight="1">
      <c r="A19" s="110" t="s">
        <v>3</v>
      </c>
      <c r="B19" s="111"/>
      <c r="C19" s="43">
        <f>SUM(C20:C26)</f>
        <v>5149628</v>
      </c>
      <c r="D19" s="43">
        <f>SUM(D20:D26)</f>
        <v>7435904</v>
      </c>
      <c r="E19" s="43">
        <f>SUM(E20:E26)</f>
        <v>7720457</v>
      </c>
    </row>
    <row r="20" spans="1:5" ht="15" customHeight="1">
      <c r="A20" s="3"/>
      <c r="B20" s="4" t="s">
        <v>8</v>
      </c>
      <c r="C20" s="45">
        <v>1033327</v>
      </c>
      <c r="D20" s="45">
        <v>1223060</v>
      </c>
      <c r="E20" s="45">
        <v>1883650</v>
      </c>
    </row>
    <row r="21" spans="1:8" ht="13.5">
      <c r="A21" s="3"/>
      <c r="B21" s="4" t="s">
        <v>9</v>
      </c>
      <c r="C21" s="44">
        <v>2020467</v>
      </c>
      <c r="D21" s="44">
        <v>2314956</v>
      </c>
      <c r="E21" s="44">
        <v>2787270</v>
      </c>
      <c r="H21">
        <f>1700*12</f>
        <v>20400</v>
      </c>
    </row>
    <row r="22" spans="1:5" ht="13.5">
      <c r="A22" s="3"/>
      <c r="B22" s="4" t="s">
        <v>10</v>
      </c>
      <c r="C22" s="44"/>
      <c r="D22" s="44">
        <v>55403</v>
      </c>
      <c r="E22" s="44">
        <v>160352</v>
      </c>
    </row>
    <row r="23" spans="1:5" ht="13.5">
      <c r="A23" s="3"/>
      <c r="B23" s="4" t="s">
        <v>86</v>
      </c>
      <c r="C23" s="44">
        <v>1895324</v>
      </c>
      <c r="D23" s="44">
        <v>2130065</v>
      </c>
      <c r="E23" s="44">
        <v>2448820</v>
      </c>
    </row>
    <row r="24" spans="1:5" ht="13.5">
      <c r="A24" s="3"/>
      <c r="B24" s="4" t="s">
        <v>1</v>
      </c>
      <c r="C24" s="44"/>
      <c r="D24" s="44"/>
      <c r="E24" s="44"/>
    </row>
    <row r="25" spans="1:5" ht="13.5">
      <c r="A25" s="3"/>
      <c r="B25" s="4" t="s">
        <v>11</v>
      </c>
      <c r="C25" s="44">
        <v>200510</v>
      </c>
      <c r="D25" s="44">
        <v>419500</v>
      </c>
      <c r="E25" s="44">
        <v>289900</v>
      </c>
    </row>
    <row r="26" spans="1:5" ht="13.5">
      <c r="A26" s="3"/>
      <c r="B26" s="4" t="s">
        <v>87</v>
      </c>
      <c r="C26" s="46"/>
      <c r="D26" s="46">
        <v>1292920</v>
      </c>
      <c r="E26" s="46">
        <v>150465</v>
      </c>
    </row>
    <row r="27" spans="1:6" ht="20.25" customHeight="1">
      <c r="A27" s="101" t="s">
        <v>12</v>
      </c>
      <c r="B27" s="102"/>
      <c r="C27" s="48">
        <f>C15-C19</f>
        <v>990624</v>
      </c>
      <c r="D27" s="48">
        <f>D15-D19</f>
        <v>3716978</v>
      </c>
      <c r="E27" s="48">
        <f>E15-E19</f>
        <v>4447343</v>
      </c>
      <c r="F27" s="92">
        <f>E27-4635368</f>
        <v>-188025</v>
      </c>
    </row>
    <row r="28" spans="1:6" ht="17.25" customHeight="1">
      <c r="A28" s="101" t="s">
        <v>13</v>
      </c>
      <c r="B28" s="102"/>
      <c r="C28" s="48">
        <f>C29-C30</f>
        <v>1349627</v>
      </c>
      <c r="D28" s="48">
        <f>D29-D30</f>
        <v>3893001</v>
      </c>
      <c r="E28" s="48">
        <f>E29-E30</f>
        <v>4406295</v>
      </c>
      <c r="F28" s="92">
        <f>E28-4901920</f>
        <v>-495625</v>
      </c>
    </row>
    <row r="29" spans="1:6" ht="13.5">
      <c r="A29" s="3"/>
      <c r="B29" s="4" t="s">
        <v>18</v>
      </c>
      <c r="C29" s="49">
        <v>1512620</v>
      </c>
      <c r="D29" s="49">
        <v>4208001</v>
      </c>
      <c r="E29" s="49">
        <v>4506295</v>
      </c>
      <c r="F29" s="92">
        <f>F28-F27</f>
        <v>-307600</v>
      </c>
    </row>
    <row r="30" spans="1:5" ht="13.5">
      <c r="A30" s="3"/>
      <c r="B30" s="4" t="s">
        <v>19</v>
      </c>
      <c r="C30" s="50">
        <v>162993</v>
      </c>
      <c r="D30" s="50">
        <v>315000</v>
      </c>
      <c r="E30" s="50">
        <v>100000</v>
      </c>
    </row>
    <row r="31" spans="1:5" ht="16.5" customHeight="1">
      <c r="A31" s="101" t="s">
        <v>14</v>
      </c>
      <c r="B31" s="102"/>
      <c r="C31" s="54">
        <f>C32-C37</f>
        <v>-359003</v>
      </c>
      <c r="D31" s="54">
        <f>D32-D37</f>
        <v>-176023</v>
      </c>
      <c r="E31" s="54">
        <f>E32-E37</f>
        <v>41048</v>
      </c>
    </row>
    <row r="32" spans="1:5" ht="18.75" customHeight="1">
      <c r="A32" s="101" t="s">
        <v>92</v>
      </c>
      <c r="B32" s="102"/>
      <c r="C32" s="52">
        <f>C33-C35</f>
        <v>-488413</v>
      </c>
      <c r="D32" s="52">
        <f>D33-D35</f>
        <v>-181920</v>
      </c>
      <c r="E32" s="52">
        <f>E33-E35</f>
        <v>-342400</v>
      </c>
    </row>
    <row r="33" spans="1:5" ht="13.5">
      <c r="A33" s="3"/>
      <c r="B33" s="4" t="s">
        <v>18</v>
      </c>
      <c r="C33" s="45">
        <f>C34</f>
        <v>0</v>
      </c>
      <c r="D33" s="45">
        <f>D34</f>
        <v>0</v>
      </c>
      <c r="E33" s="45">
        <f>E34</f>
        <v>0</v>
      </c>
    </row>
    <row r="34" spans="1:5" ht="13.5">
      <c r="A34" s="3"/>
      <c r="B34" s="4" t="s">
        <v>20</v>
      </c>
      <c r="C34" s="51"/>
      <c r="D34" s="51"/>
      <c r="E34" s="51"/>
    </row>
    <row r="35" spans="1:5" ht="13.5">
      <c r="A35" s="3"/>
      <c r="B35" s="4" t="s">
        <v>19</v>
      </c>
      <c r="C35" s="44">
        <f>C36</f>
        <v>488413</v>
      </c>
      <c r="D35" s="44">
        <f>D36</f>
        <v>181920</v>
      </c>
      <c r="E35" s="44">
        <f>E36</f>
        <v>342400</v>
      </c>
    </row>
    <row r="36" spans="1:5" ht="13.5">
      <c r="A36" s="3"/>
      <c r="B36" s="4" t="s">
        <v>20</v>
      </c>
      <c r="C36" s="50">
        <v>488413</v>
      </c>
      <c r="D36" s="50">
        <v>181920</v>
      </c>
      <c r="E36" s="50">
        <f>650000-307600</f>
        <v>342400</v>
      </c>
    </row>
    <row r="37" spans="1:5" ht="18.75" customHeight="1">
      <c r="A37" s="101" t="s">
        <v>78</v>
      </c>
      <c r="B37" s="102"/>
      <c r="C37" s="53">
        <f>C38-C39</f>
        <v>-129410</v>
      </c>
      <c r="D37" s="53">
        <f>D38-D39</f>
        <v>-5897</v>
      </c>
      <c r="E37" s="53">
        <f>E38-E39</f>
        <v>-383448</v>
      </c>
    </row>
    <row r="38" spans="1:5" ht="14.25" customHeight="1">
      <c r="A38" s="3"/>
      <c r="B38" s="4" t="s">
        <v>18</v>
      </c>
      <c r="C38" s="49"/>
      <c r="D38" s="49"/>
      <c r="E38" s="49"/>
    </row>
    <row r="39" spans="1:6" ht="13.5">
      <c r="A39" s="3"/>
      <c r="B39" s="4" t="s">
        <v>19</v>
      </c>
      <c r="C39" s="46">
        <v>129410</v>
      </c>
      <c r="D39" s="46">
        <v>5897</v>
      </c>
      <c r="E39" s="46">
        <v>383448</v>
      </c>
      <c r="F39" s="92"/>
    </row>
    <row r="40" spans="1:5" ht="24" customHeight="1">
      <c r="A40" s="110" t="s">
        <v>79</v>
      </c>
      <c r="B40" s="111"/>
      <c r="C40" s="54">
        <f>C31-(C32-C37)</f>
        <v>0</v>
      </c>
      <c r="D40" s="54">
        <f>D31-(D32-D37)</f>
        <v>0</v>
      </c>
      <c r="E40" s="54">
        <f>E31-(E32-E37)</f>
        <v>0</v>
      </c>
    </row>
    <row r="42" spans="1:5" ht="35.25" customHeight="1">
      <c r="A42" s="107" t="s">
        <v>21</v>
      </c>
      <c r="B42" s="107"/>
      <c r="C42" s="107"/>
      <c r="D42" s="107"/>
      <c r="E42" s="107"/>
    </row>
    <row r="43" ht="18" customHeight="1">
      <c r="E43" s="26" t="s">
        <v>74</v>
      </c>
    </row>
    <row r="44" spans="1:5" ht="15" customHeight="1">
      <c r="A44" s="114" t="s">
        <v>5</v>
      </c>
      <c r="B44" s="115"/>
      <c r="C44" s="108" t="s">
        <v>93</v>
      </c>
      <c r="D44" s="108" t="s">
        <v>94</v>
      </c>
      <c r="E44" s="108" t="s">
        <v>95</v>
      </c>
    </row>
    <row r="45" spans="1:5" ht="19.5" customHeight="1">
      <c r="A45" s="116"/>
      <c r="B45" s="117"/>
      <c r="C45" s="109"/>
      <c r="D45" s="109"/>
      <c r="E45" s="109"/>
    </row>
    <row r="46" spans="1:5" ht="18" customHeight="1">
      <c r="A46" s="101" t="s">
        <v>22</v>
      </c>
      <c r="B46" s="102"/>
      <c r="C46" s="48">
        <f>SUM(C47:C50)</f>
        <v>6791658</v>
      </c>
      <c r="D46" s="48">
        <f>SUM(D47:D50)</f>
        <v>11649802</v>
      </c>
      <c r="E46" s="48">
        <f>SUM(E47:E50)</f>
        <v>12610200</v>
      </c>
    </row>
    <row r="47" spans="1:5" ht="13.5">
      <c r="A47" s="104" t="s">
        <v>80</v>
      </c>
      <c r="B47" s="106"/>
      <c r="C47" s="45">
        <f>C15</f>
        <v>6140252</v>
      </c>
      <c r="D47" s="45">
        <f>D15</f>
        <v>11152882</v>
      </c>
      <c r="E47" s="45">
        <f>E15</f>
        <v>12167800</v>
      </c>
    </row>
    <row r="48" spans="1:5" ht="13.5">
      <c r="A48" s="97" t="s">
        <v>88</v>
      </c>
      <c r="B48" s="103"/>
      <c r="C48" s="44">
        <f>C30</f>
        <v>162993</v>
      </c>
      <c r="D48" s="44">
        <f>D30</f>
        <v>315000</v>
      </c>
      <c r="E48" s="44">
        <f>E30</f>
        <v>100000</v>
      </c>
    </row>
    <row r="49" spans="1:5" ht="14.25" customHeight="1">
      <c r="A49" s="97" t="s">
        <v>91</v>
      </c>
      <c r="B49" s="103"/>
      <c r="C49" s="44">
        <f>C35</f>
        <v>488413</v>
      </c>
      <c r="D49" s="44">
        <f>D35</f>
        <v>181920</v>
      </c>
      <c r="E49" s="44">
        <f>E35</f>
        <v>342400</v>
      </c>
    </row>
    <row r="50" spans="1:5" ht="15.75" customHeight="1">
      <c r="A50" s="97" t="s">
        <v>24</v>
      </c>
      <c r="B50" s="103"/>
      <c r="C50" s="46">
        <f>C38</f>
        <v>0</v>
      </c>
      <c r="D50" s="46">
        <f>D38</f>
        <v>0</v>
      </c>
      <c r="E50" s="46">
        <f>E38</f>
        <v>0</v>
      </c>
    </row>
    <row r="51" spans="1:5" s="55" customFormat="1" ht="20.25" customHeight="1">
      <c r="A51" s="101" t="s">
        <v>23</v>
      </c>
      <c r="B51" s="102"/>
      <c r="C51" s="48">
        <f>SUM(C52:C55)</f>
        <v>6791658</v>
      </c>
      <c r="D51" s="48">
        <f>SUM(D52:D55)</f>
        <v>11649802</v>
      </c>
      <c r="E51" s="48">
        <f>SUM(E52:E55)</f>
        <v>12610200</v>
      </c>
    </row>
    <row r="52" spans="1:5" ht="14.25" customHeight="1">
      <c r="A52" s="104" t="s">
        <v>25</v>
      </c>
      <c r="B52" s="105"/>
      <c r="C52" s="45">
        <f>C19</f>
        <v>5149628</v>
      </c>
      <c r="D52" s="45">
        <f>D19</f>
        <v>7435904</v>
      </c>
      <c r="E52" s="45">
        <f>E19</f>
        <v>7720457</v>
      </c>
    </row>
    <row r="53" spans="1:5" ht="13.5">
      <c r="A53" s="97" t="s">
        <v>90</v>
      </c>
      <c r="B53" s="98"/>
      <c r="C53" s="44">
        <f>C29</f>
        <v>1512620</v>
      </c>
      <c r="D53" s="44">
        <f>D29</f>
        <v>4208001</v>
      </c>
      <c r="E53" s="44">
        <f>E29</f>
        <v>4506295</v>
      </c>
    </row>
    <row r="54" spans="1:5" ht="14.25" customHeight="1">
      <c r="A54" s="97" t="s">
        <v>89</v>
      </c>
      <c r="B54" s="98"/>
      <c r="C54" s="44">
        <f>C33</f>
        <v>0</v>
      </c>
      <c r="D54" s="44">
        <f>D33</f>
        <v>0</v>
      </c>
      <c r="E54" s="44">
        <f>E33</f>
        <v>0</v>
      </c>
    </row>
    <row r="55" spans="1:5" ht="13.5">
      <c r="A55" s="99" t="s">
        <v>26</v>
      </c>
      <c r="B55" s="100"/>
      <c r="C55" s="46">
        <f>C39</f>
        <v>129410</v>
      </c>
      <c r="D55" s="46">
        <f>D39</f>
        <v>5897</v>
      </c>
      <c r="E55" s="46">
        <f>E39</f>
        <v>383448</v>
      </c>
    </row>
    <row r="56" spans="1:5" s="55" customFormat="1" ht="21" customHeight="1">
      <c r="A56" s="101" t="s">
        <v>27</v>
      </c>
      <c r="B56" s="102"/>
      <c r="C56" s="42">
        <f>C46-C51</f>
        <v>0</v>
      </c>
      <c r="D56" s="42">
        <f>D46-D51</f>
        <v>0</v>
      </c>
      <c r="E56" s="42">
        <f>E46-E51</f>
        <v>0</v>
      </c>
    </row>
  </sheetData>
  <mergeCells count="39">
    <mergeCell ref="C4:E4"/>
    <mergeCell ref="C2:E2"/>
    <mergeCell ref="C1:E1"/>
    <mergeCell ref="C3:E3"/>
    <mergeCell ref="A9:E9"/>
    <mergeCell ref="A44:B45"/>
    <mergeCell ref="C13:C14"/>
    <mergeCell ref="D13:D14"/>
    <mergeCell ref="E13:E14"/>
    <mergeCell ref="A37:B37"/>
    <mergeCell ref="A13:A14"/>
    <mergeCell ref="A19:B19"/>
    <mergeCell ref="A15:B15"/>
    <mergeCell ref="B13:B14"/>
    <mergeCell ref="A40:B40"/>
    <mergeCell ref="A32:B32"/>
    <mergeCell ref="A5:E5"/>
    <mergeCell ref="A6:E6"/>
    <mergeCell ref="A7:E7"/>
    <mergeCell ref="A8:E8"/>
    <mergeCell ref="A11:E11"/>
    <mergeCell ref="A27:B27"/>
    <mergeCell ref="A28:B28"/>
    <mergeCell ref="A31:B31"/>
    <mergeCell ref="A42:E42"/>
    <mergeCell ref="C44:C45"/>
    <mergeCell ref="D44:D45"/>
    <mergeCell ref="E44:E45"/>
    <mergeCell ref="A50:B50"/>
    <mergeCell ref="A52:B52"/>
    <mergeCell ref="A53:B53"/>
    <mergeCell ref="A46:B46"/>
    <mergeCell ref="A49:B49"/>
    <mergeCell ref="A48:B48"/>
    <mergeCell ref="A47:B47"/>
    <mergeCell ref="A54:B54"/>
    <mergeCell ref="A55:B55"/>
    <mergeCell ref="A56:B56"/>
    <mergeCell ref="A51:B51"/>
  </mergeCells>
  <printOptions horizontalCentered="1"/>
  <pageMargins left="0.4330708661417323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5"/>
  <sheetViews>
    <sheetView tabSelected="1" view="pageBreakPreview" zoomScaleSheetLayoutView="100" workbookViewId="0" topLeftCell="A52">
      <selection activeCell="E63" sqref="E63"/>
    </sheetView>
  </sheetViews>
  <sheetFormatPr defaultColWidth="9.140625" defaultRowHeight="12.75"/>
  <cols>
    <col min="1" max="1" width="11.8515625" style="16" customWidth="1"/>
    <col min="2" max="2" width="73.7109375" style="7" customWidth="1"/>
    <col min="3" max="4" width="11.8515625" style="7" customWidth="1"/>
    <col min="5" max="5" width="11.28125" style="7" customWidth="1"/>
    <col min="6" max="16384" width="9.140625" style="7" customWidth="1"/>
  </cols>
  <sheetData>
    <row r="1" spans="1:5" ht="19.5" customHeight="1">
      <c r="A1" s="153" t="s">
        <v>28</v>
      </c>
      <c r="B1" s="153"/>
      <c r="C1" s="153"/>
      <c r="D1" s="153"/>
      <c r="E1" s="153"/>
    </row>
    <row r="2" spans="1:5" ht="15.75">
      <c r="A2" s="154" t="s">
        <v>32</v>
      </c>
      <c r="B2" s="154"/>
      <c r="C2" s="154"/>
      <c r="D2" s="154"/>
      <c r="E2" s="154"/>
    </row>
    <row r="3" spans="1:5" ht="13.5">
      <c r="A3" s="155"/>
      <c r="B3" s="155"/>
      <c r="C3" s="155"/>
      <c r="D3" s="155"/>
      <c r="E3" s="155"/>
    </row>
    <row r="4" spans="1:5" ht="17.25" customHeight="1">
      <c r="A4" s="135" t="s">
        <v>29</v>
      </c>
      <c r="B4" s="135"/>
      <c r="C4" s="135"/>
      <c r="D4" s="135"/>
      <c r="E4" s="135"/>
    </row>
    <row r="5" spans="1:5" ht="18.75" customHeight="1">
      <c r="A5" s="148" t="s">
        <v>30</v>
      </c>
      <c r="B5" s="148"/>
      <c r="C5" s="148"/>
      <c r="D5" s="148"/>
      <c r="E5" s="148"/>
    </row>
    <row r="6" spans="1:5" ht="18.75" customHeight="1">
      <c r="A6" s="79">
        <f>E10</f>
        <v>12167800</v>
      </c>
      <c r="B6" s="5" t="s">
        <v>31</v>
      </c>
      <c r="C6" s="15"/>
      <c r="D6" s="15"/>
      <c r="E6" s="15"/>
    </row>
    <row r="7" spans="2:5" ht="15" customHeight="1">
      <c r="B7" s="6"/>
      <c r="E7" s="27" t="s">
        <v>74</v>
      </c>
    </row>
    <row r="8" spans="1:5" ht="18.75" customHeight="1">
      <c r="A8" s="149"/>
      <c r="B8" s="151" t="s">
        <v>5</v>
      </c>
      <c r="C8" s="151" t="s">
        <v>6</v>
      </c>
      <c r="D8" s="151" t="s">
        <v>33</v>
      </c>
      <c r="E8" s="151" t="s">
        <v>7</v>
      </c>
    </row>
    <row r="9" spans="1:5" ht="24" customHeight="1">
      <c r="A9" s="150"/>
      <c r="B9" s="152"/>
      <c r="C9" s="152"/>
      <c r="D9" s="152"/>
      <c r="E9" s="152"/>
    </row>
    <row r="10" spans="1:5" ht="19.5" customHeight="1">
      <c r="A10" s="140" t="s">
        <v>4</v>
      </c>
      <c r="B10" s="141"/>
      <c r="C10" s="64">
        <f>C11+C12+C13</f>
        <v>6140252</v>
      </c>
      <c r="D10" s="64">
        <f>D11+D12+D13</f>
        <v>11152882</v>
      </c>
      <c r="E10" s="64">
        <f>E11+E12+E13</f>
        <v>12167800</v>
      </c>
    </row>
    <row r="11" spans="1:5" ht="15.75" customHeight="1">
      <c r="A11" s="142" t="s">
        <v>0</v>
      </c>
      <c r="B11" s="143"/>
      <c r="C11" s="74">
        <f>C19</f>
        <v>955780</v>
      </c>
      <c r="D11" s="74">
        <f>D19</f>
        <v>962300</v>
      </c>
      <c r="E11" s="74">
        <f>E19</f>
        <v>907300</v>
      </c>
    </row>
    <row r="12" spans="1:5" ht="15.75" customHeight="1">
      <c r="A12" s="144" t="s">
        <v>1</v>
      </c>
      <c r="B12" s="145"/>
      <c r="C12" s="74">
        <f>C32</f>
        <v>4507509</v>
      </c>
      <c r="D12" s="74">
        <f>D32</f>
        <v>9487582</v>
      </c>
      <c r="E12" s="74">
        <f>E32</f>
        <v>10560500</v>
      </c>
    </row>
    <row r="13" spans="1:5" ht="15.75" customHeight="1">
      <c r="A13" s="146" t="s">
        <v>2</v>
      </c>
      <c r="B13" s="147"/>
      <c r="C13" s="75">
        <f>C51</f>
        <v>676963</v>
      </c>
      <c r="D13" s="75">
        <f>D51</f>
        <v>703000</v>
      </c>
      <c r="E13" s="75">
        <f>E51</f>
        <v>700000</v>
      </c>
    </row>
    <row r="14" ht="18" customHeight="1"/>
    <row r="15" spans="1:5" ht="15.75">
      <c r="A15" s="135" t="s">
        <v>34</v>
      </c>
      <c r="B15" s="135"/>
      <c r="C15" s="135"/>
      <c r="D15" s="135"/>
      <c r="E15" s="135"/>
    </row>
    <row r="16" spans="4:5" ht="13.5">
      <c r="D16" s="134" t="s">
        <v>97</v>
      </c>
      <c r="E16" s="134"/>
    </row>
    <row r="17" spans="1:5" ht="19.5" customHeight="1">
      <c r="A17" s="136" t="s">
        <v>35</v>
      </c>
      <c r="B17" s="138" t="s">
        <v>5</v>
      </c>
      <c r="C17" s="132" t="s">
        <v>6</v>
      </c>
      <c r="D17" s="132" t="s">
        <v>33</v>
      </c>
      <c r="E17" s="132" t="s">
        <v>7</v>
      </c>
    </row>
    <row r="18" spans="1:5" ht="39.75" customHeight="1">
      <c r="A18" s="137"/>
      <c r="B18" s="139"/>
      <c r="C18" s="133"/>
      <c r="D18" s="133"/>
      <c r="E18" s="133"/>
    </row>
    <row r="19" spans="1:5" ht="18.75" customHeight="1">
      <c r="A19" s="17">
        <v>11</v>
      </c>
      <c r="B19" s="33" t="s">
        <v>0</v>
      </c>
      <c r="C19" s="69">
        <f>C20</f>
        <v>955780</v>
      </c>
      <c r="D19" s="69">
        <f>D20</f>
        <v>962300</v>
      </c>
      <c r="E19" s="69">
        <f>E20</f>
        <v>907300</v>
      </c>
    </row>
    <row r="20" spans="1:5" ht="15.75" customHeight="1">
      <c r="A20" s="18">
        <v>11311</v>
      </c>
      <c r="B20" s="29" t="s">
        <v>36</v>
      </c>
      <c r="C20" s="70">
        <f>SUM(C21:C25)</f>
        <v>955780</v>
      </c>
      <c r="D20" s="70">
        <f>SUM(D21:D25)</f>
        <v>962300</v>
      </c>
      <c r="E20" s="70">
        <f>SUM(E21:E25)</f>
        <v>907300</v>
      </c>
    </row>
    <row r="21" spans="1:5" ht="16.5" customHeight="1">
      <c r="A21" s="19">
        <v>1131101</v>
      </c>
      <c r="B21" s="30" t="s">
        <v>37</v>
      </c>
      <c r="C21" s="61">
        <v>484639</v>
      </c>
      <c r="D21" s="71">
        <v>495000</v>
      </c>
      <c r="E21" s="61">
        <v>448800</v>
      </c>
    </row>
    <row r="22" spans="1:5" ht="19.5" customHeight="1">
      <c r="A22" s="19">
        <v>1131103</v>
      </c>
      <c r="B22" s="30" t="s">
        <v>38</v>
      </c>
      <c r="C22" s="61">
        <v>23381</v>
      </c>
      <c r="D22" s="71">
        <v>30500</v>
      </c>
      <c r="E22" s="61">
        <v>40500</v>
      </c>
    </row>
    <row r="23" spans="1:5" ht="19.5" customHeight="1">
      <c r="A23" s="19">
        <v>1131104</v>
      </c>
      <c r="B23" s="30" t="s">
        <v>39</v>
      </c>
      <c r="C23" s="61">
        <v>16595</v>
      </c>
      <c r="D23" s="71">
        <v>15000</v>
      </c>
      <c r="E23" s="61">
        <v>18000</v>
      </c>
    </row>
    <row r="24" spans="1:5" ht="20.25" customHeight="1">
      <c r="A24" s="19">
        <v>1131105</v>
      </c>
      <c r="B24" s="30" t="s">
        <v>77</v>
      </c>
      <c r="C24" s="61">
        <v>429198</v>
      </c>
      <c r="D24" s="71">
        <v>421800</v>
      </c>
      <c r="E24" s="61">
        <v>400000</v>
      </c>
    </row>
    <row r="25" spans="1:5" ht="16.5" customHeight="1">
      <c r="A25" s="31"/>
      <c r="B25" s="32" t="s">
        <v>73</v>
      </c>
      <c r="C25" s="63">
        <v>1967</v>
      </c>
      <c r="D25" s="72"/>
      <c r="E25" s="73"/>
    </row>
    <row r="26" spans="1:5" ht="19.5" customHeight="1">
      <c r="A26" s="131" t="s">
        <v>40</v>
      </c>
      <c r="B26" s="131"/>
      <c r="C26" s="131"/>
      <c r="D26" s="131"/>
      <c r="E26" s="131"/>
    </row>
    <row r="27" ht="13.5">
      <c r="B27" s="6"/>
    </row>
    <row r="28" spans="1:5" ht="35.25" customHeight="1">
      <c r="A28" s="107" t="str">
        <f>"ganisazRvros qobuleTis municipalitetis 2011 wlis adgilobrivi biujetis grantebi  "&amp;E32&amp;".  laris odenobiT."</f>
        <v>ganisazRvros qobuleTis municipalitetis 2011 wlis adgilobrivi biujetis grantebi  10560500.  laris odenobiT.</v>
      </c>
      <c r="B28" s="107"/>
      <c r="C28" s="107"/>
      <c r="D28" s="107"/>
      <c r="E28" s="107"/>
    </row>
    <row r="29" spans="1:5" ht="13.5">
      <c r="A29" s="9"/>
      <c r="B29" s="6"/>
      <c r="D29" s="134" t="s">
        <v>74</v>
      </c>
      <c r="E29" s="134"/>
    </row>
    <row r="30" spans="1:5" ht="23.25" customHeight="1">
      <c r="A30" s="126" t="s">
        <v>41</v>
      </c>
      <c r="B30" s="128" t="s">
        <v>5</v>
      </c>
      <c r="C30" s="132" t="s">
        <v>6</v>
      </c>
      <c r="D30" s="132" t="s">
        <v>33</v>
      </c>
      <c r="E30" s="132" t="s">
        <v>7</v>
      </c>
    </row>
    <row r="31" spans="1:5" ht="40.5" customHeight="1">
      <c r="A31" s="127"/>
      <c r="B31" s="129"/>
      <c r="C31" s="133"/>
      <c r="D31" s="133"/>
      <c r="E31" s="133"/>
    </row>
    <row r="32" spans="1:5" ht="21" customHeight="1">
      <c r="A32" s="20">
        <v>13</v>
      </c>
      <c r="B32" s="13" t="s">
        <v>1</v>
      </c>
      <c r="C32" s="64">
        <f>C33+C34</f>
        <v>4507509</v>
      </c>
      <c r="D32" s="64">
        <f>D33+D34</f>
        <v>9487582</v>
      </c>
      <c r="E32" s="64">
        <f>E33+E34</f>
        <v>10560500</v>
      </c>
    </row>
    <row r="33" spans="1:5" ht="19.5" customHeight="1">
      <c r="A33" s="38">
        <v>131</v>
      </c>
      <c r="B33" s="14" t="s">
        <v>42</v>
      </c>
      <c r="C33" s="65">
        <v>48100</v>
      </c>
      <c r="D33" s="66"/>
      <c r="E33" s="66"/>
    </row>
    <row r="34" spans="1:5" ht="19.5" customHeight="1">
      <c r="A34" s="39">
        <v>133</v>
      </c>
      <c r="B34" s="56" t="s">
        <v>43</v>
      </c>
      <c r="C34" s="59">
        <f>C35+C36</f>
        <v>4459409</v>
      </c>
      <c r="D34" s="59">
        <f>D35+D36</f>
        <v>9487582</v>
      </c>
      <c r="E34" s="59">
        <f>E35+E36</f>
        <v>10560500</v>
      </c>
    </row>
    <row r="35" spans="1:5" ht="27">
      <c r="A35" s="34"/>
      <c r="B35" s="36" t="s">
        <v>44</v>
      </c>
      <c r="C35" s="60">
        <v>3371400</v>
      </c>
      <c r="D35" s="61">
        <v>3933400</v>
      </c>
      <c r="E35" s="61">
        <v>5649300</v>
      </c>
    </row>
    <row r="36" spans="1:5" ht="19.5" customHeight="1">
      <c r="A36" s="34"/>
      <c r="B36" s="41" t="s">
        <v>45</v>
      </c>
      <c r="C36" s="57">
        <f>SUM(C37:C43)</f>
        <v>1088009</v>
      </c>
      <c r="D36" s="58">
        <f>SUM(D37:D43)</f>
        <v>5554182</v>
      </c>
      <c r="E36" s="58">
        <f>SUM(E37:E43)</f>
        <v>4911200</v>
      </c>
    </row>
    <row r="37" spans="1:5" ht="18" customHeight="1">
      <c r="A37" s="34"/>
      <c r="B37" s="36" t="s">
        <v>46</v>
      </c>
      <c r="C37" s="60"/>
      <c r="D37" s="61">
        <v>195000</v>
      </c>
      <c r="E37" s="61"/>
    </row>
    <row r="38" spans="1:5" ht="27.75" customHeight="1">
      <c r="A38" s="34"/>
      <c r="B38" s="36" t="s">
        <v>47</v>
      </c>
      <c r="C38" s="60">
        <v>218695</v>
      </c>
      <c r="D38" s="61"/>
      <c r="E38" s="61"/>
    </row>
    <row r="39" spans="1:5" ht="19.5" customHeight="1">
      <c r="A39" s="34"/>
      <c r="B39" s="36" t="s">
        <v>48</v>
      </c>
      <c r="C39" s="60">
        <v>13943</v>
      </c>
      <c r="D39" s="61"/>
      <c r="E39" s="61"/>
    </row>
    <row r="40" spans="1:5" ht="28.5" customHeight="1">
      <c r="A40" s="34"/>
      <c r="B40" s="36" t="s">
        <v>49</v>
      </c>
      <c r="C40" s="60">
        <v>533972</v>
      </c>
      <c r="D40" s="61"/>
      <c r="E40" s="61"/>
    </row>
    <row r="41" spans="1:5" ht="18" customHeight="1">
      <c r="A41" s="34"/>
      <c r="B41" s="36" t="s">
        <v>50</v>
      </c>
      <c r="C41" s="60">
        <v>128199</v>
      </c>
      <c r="D41" s="61">
        <v>1076882</v>
      </c>
      <c r="E41" s="61"/>
    </row>
    <row r="42" spans="1:5" ht="29.25" customHeight="1">
      <c r="A42" s="34"/>
      <c r="B42" s="36" t="s">
        <v>51</v>
      </c>
      <c r="C42" s="60"/>
      <c r="D42" s="61">
        <v>180000</v>
      </c>
      <c r="E42" s="61"/>
    </row>
    <row r="43" spans="1:5" ht="18.75" customHeight="1">
      <c r="A43" s="35"/>
      <c r="B43" s="37" t="s">
        <v>96</v>
      </c>
      <c r="C43" s="62">
        <v>193200</v>
      </c>
      <c r="D43" s="63">
        <v>4102300</v>
      </c>
      <c r="E43" s="63">
        <v>4911200</v>
      </c>
    </row>
    <row r="44" spans="1:5" ht="14.25" customHeight="1">
      <c r="A44" s="21"/>
      <c r="B44" s="12"/>
      <c r="C44" s="22"/>
      <c r="D44" s="22"/>
      <c r="E44" s="23"/>
    </row>
    <row r="45" spans="1:5" ht="9" customHeight="1">
      <c r="A45" s="11"/>
      <c r="B45" s="10"/>
      <c r="C45" s="24"/>
      <c r="D45" s="24"/>
      <c r="E45" s="24"/>
    </row>
    <row r="46" spans="1:5" ht="19.5" customHeight="1">
      <c r="A46" s="124" t="s">
        <v>52</v>
      </c>
      <c r="B46" s="124"/>
      <c r="C46" s="124"/>
      <c r="D46" s="124"/>
      <c r="E46" s="124"/>
    </row>
    <row r="47" spans="1:5" ht="33.75" customHeight="1">
      <c r="A47" s="125" t="str">
        <f>" ganisazRvros qobuleTis municipalitetis 20011 wlis adgilobrivi biujetis sxva Semosavlebi "&amp;E51&amp;".  laris odenobiT."</f>
        <v> ganisazRvros qobuleTis municipalitetis 20011 wlis adgilobrivi biujetis sxva Semosavlebi 700000.  laris odenobiT.</v>
      </c>
      <c r="B47" s="125"/>
      <c r="C47" s="125"/>
      <c r="D47" s="125"/>
      <c r="E47" s="125"/>
    </row>
    <row r="48" spans="1:5" ht="13.5">
      <c r="A48" s="11"/>
      <c r="B48" s="10"/>
      <c r="C48" s="24"/>
      <c r="D48" s="130" t="s">
        <v>74</v>
      </c>
      <c r="E48" s="130"/>
    </row>
    <row r="49" spans="1:5" ht="28.5" customHeight="1">
      <c r="A49" s="126" t="s">
        <v>41</v>
      </c>
      <c r="B49" s="128" t="s">
        <v>5</v>
      </c>
      <c r="C49" s="108" t="s">
        <v>6</v>
      </c>
      <c r="D49" s="108" t="s">
        <v>33</v>
      </c>
      <c r="E49" s="108" t="s">
        <v>7</v>
      </c>
    </row>
    <row r="50" spans="1:5" ht="49.5" customHeight="1">
      <c r="A50" s="127"/>
      <c r="B50" s="129"/>
      <c r="C50" s="109"/>
      <c r="D50" s="109"/>
      <c r="E50" s="109"/>
    </row>
    <row r="51" spans="1:5" ht="17.25" customHeight="1">
      <c r="A51" s="40">
        <v>14</v>
      </c>
      <c r="B51" s="8" t="s">
        <v>2</v>
      </c>
      <c r="C51" s="69">
        <f>C52+C58+C71+C72</f>
        <v>676963</v>
      </c>
      <c r="D51" s="69">
        <f>D52+D58+D71+D72</f>
        <v>703000</v>
      </c>
      <c r="E51" s="69">
        <f>E52+E58+E71+E72</f>
        <v>700000</v>
      </c>
    </row>
    <row r="52" spans="1:5" ht="17.25" customHeight="1">
      <c r="A52" s="40">
        <v>141</v>
      </c>
      <c r="B52" s="8" t="s">
        <v>53</v>
      </c>
      <c r="C52" s="69">
        <f>C53+C55</f>
        <v>183610</v>
      </c>
      <c r="D52" s="69">
        <f>D53+D55</f>
        <v>182000</v>
      </c>
      <c r="E52" s="69">
        <f>E53+E55</f>
        <v>170000</v>
      </c>
    </row>
    <row r="53" spans="1:5" ht="17.25" customHeight="1">
      <c r="A53" s="40">
        <v>1411</v>
      </c>
      <c r="B53" s="8" t="s">
        <v>54</v>
      </c>
      <c r="C53" s="69">
        <f>C54</f>
        <v>74664</v>
      </c>
      <c r="D53" s="69">
        <f>D54</f>
        <v>74000</v>
      </c>
      <c r="E53" s="69">
        <f>E54</f>
        <v>60000</v>
      </c>
    </row>
    <row r="54" spans="1:5" ht="17.25" customHeight="1">
      <c r="A54" s="81">
        <v>14115</v>
      </c>
      <c r="B54" s="84" t="s">
        <v>55</v>
      </c>
      <c r="C54" s="85">
        <v>74664</v>
      </c>
      <c r="D54" s="85">
        <v>74000</v>
      </c>
      <c r="E54" s="85">
        <v>60000</v>
      </c>
    </row>
    <row r="55" spans="1:5" ht="17.25" customHeight="1">
      <c r="A55" s="67">
        <v>1415</v>
      </c>
      <c r="B55" s="25" t="s">
        <v>56</v>
      </c>
      <c r="C55" s="77">
        <f>C56+C57</f>
        <v>108946</v>
      </c>
      <c r="D55" s="77">
        <f>D56+D57</f>
        <v>108000</v>
      </c>
      <c r="E55" s="77">
        <f>E56+E57</f>
        <v>110000</v>
      </c>
    </row>
    <row r="56" spans="1:9" ht="18.75" customHeight="1">
      <c r="A56" s="82">
        <v>14151</v>
      </c>
      <c r="B56" s="86" t="s">
        <v>57</v>
      </c>
      <c r="C56" s="87">
        <v>61484</v>
      </c>
      <c r="D56" s="88">
        <v>60000</v>
      </c>
      <c r="E56" s="88">
        <v>60000</v>
      </c>
      <c r="I56" s="7">
        <f>1700*12</f>
        <v>20400</v>
      </c>
    </row>
    <row r="57" spans="1:5" ht="27.75" customHeight="1">
      <c r="A57" s="83">
        <v>14154</v>
      </c>
      <c r="B57" s="89" t="s">
        <v>58</v>
      </c>
      <c r="C57" s="90">
        <v>47462</v>
      </c>
      <c r="D57" s="91">
        <v>48000</v>
      </c>
      <c r="E57" s="91">
        <v>50000</v>
      </c>
    </row>
    <row r="58" spans="1:5" ht="17.25" customHeight="1">
      <c r="A58" s="68">
        <v>142</v>
      </c>
      <c r="B58" s="28" t="s">
        <v>59</v>
      </c>
      <c r="C58" s="78">
        <f>C59+C68</f>
        <v>247122</v>
      </c>
      <c r="D58" s="78">
        <f>D59+D68</f>
        <v>301000</v>
      </c>
      <c r="E58" s="78">
        <f>E59+E68</f>
        <v>330000</v>
      </c>
    </row>
    <row r="59" spans="1:5" ht="17.25" customHeight="1">
      <c r="A59" s="40">
        <v>1422</v>
      </c>
      <c r="B59" s="8" t="s">
        <v>75</v>
      </c>
      <c r="C59" s="69">
        <f>C60+C64+C67+C62+C63</f>
        <v>238795</v>
      </c>
      <c r="D59" s="69">
        <f>D60+D64+D67+D62+D63</f>
        <v>291000</v>
      </c>
      <c r="E59" s="69">
        <f>E60+E64+E67+E62+E63</f>
        <v>320000</v>
      </c>
    </row>
    <row r="60" spans="1:5" ht="17.25" customHeight="1">
      <c r="A60" s="81">
        <v>14223</v>
      </c>
      <c r="B60" s="8" t="s">
        <v>60</v>
      </c>
      <c r="C60" s="64">
        <f>C61</f>
        <v>13827</v>
      </c>
      <c r="D60" s="64">
        <f>D61</f>
        <v>20000</v>
      </c>
      <c r="E60" s="64">
        <f>E61</f>
        <v>14000</v>
      </c>
    </row>
    <row r="61" spans="1:5" ht="29.25" customHeight="1">
      <c r="A61" s="81">
        <v>1422312</v>
      </c>
      <c r="B61" s="84" t="s">
        <v>61</v>
      </c>
      <c r="C61" s="85">
        <v>13827</v>
      </c>
      <c r="D61" s="85">
        <v>20000</v>
      </c>
      <c r="E61" s="85">
        <v>14000</v>
      </c>
    </row>
    <row r="62" spans="1:5" ht="18.75" customHeight="1">
      <c r="A62" s="40">
        <v>1422709</v>
      </c>
      <c r="B62" s="8" t="s">
        <v>62</v>
      </c>
      <c r="C62" s="69">
        <v>399</v>
      </c>
      <c r="D62" s="76"/>
      <c r="E62" s="76"/>
    </row>
    <row r="63" spans="1:5" ht="17.25" customHeight="1">
      <c r="A63" s="40">
        <v>142210</v>
      </c>
      <c r="B63" s="8" t="s">
        <v>63</v>
      </c>
      <c r="C63" s="64">
        <v>2400</v>
      </c>
      <c r="D63" s="64">
        <v>5500</v>
      </c>
      <c r="E63" s="76"/>
    </row>
    <row r="64" spans="1:5" ht="17.25" customHeight="1">
      <c r="A64" s="40">
        <v>142213</v>
      </c>
      <c r="B64" s="8" t="s">
        <v>64</v>
      </c>
      <c r="C64" s="69">
        <f>C65+C66</f>
        <v>143408</v>
      </c>
      <c r="D64" s="69">
        <f>D65+D66</f>
        <v>185500</v>
      </c>
      <c r="E64" s="69">
        <f>E65+E66</f>
        <v>176000</v>
      </c>
    </row>
    <row r="65" spans="1:5" ht="17.25" customHeight="1">
      <c r="A65" s="81">
        <v>14221302</v>
      </c>
      <c r="B65" s="84" t="s">
        <v>65</v>
      </c>
      <c r="C65" s="85">
        <v>131100</v>
      </c>
      <c r="D65" s="85">
        <v>169500</v>
      </c>
      <c r="E65" s="85">
        <v>160000</v>
      </c>
    </row>
    <row r="66" spans="1:5" ht="17.25" customHeight="1">
      <c r="A66" s="81">
        <v>14221303</v>
      </c>
      <c r="B66" s="84" t="s">
        <v>66</v>
      </c>
      <c r="C66" s="85">
        <v>12308</v>
      </c>
      <c r="D66" s="85">
        <v>16000</v>
      </c>
      <c r="E66" s="85">
        <v>16000</v>
      </c>
    </row>
    <row r="67" spans="1:5" ht="17.25" customHeight="1">
      <c r="A67" s="80">
        <v>142214</v>
      </c>
      <c r="B67" s="8" t="s">
        <v>67</v>
      </c>
      <c r="C67" s="69">
        <v>78761</v>
      </c>
      <c r="D67" s="69">
        <v>80000</v>
      </c>
      <c r="E67" s="69">
        <v>130000</v>
      </c>
    </row>
    <row r="68" spans="1:5" ht="17.25" customHeight="1">
      <c r="A68" s="80">
        <v>1423</v>
      </c>
      <c r="B68" s="8" t="s">
        <v>76</v>
      </c>
      <c r="C68" s="69">
        <f aca="true" t="shared" si="0" ref="C68:E69">C69</f>
        <v>8327</v>
      </c>
      <c r="D68" s="69">
        <f t="shared" si="0"/>
        <v>10000</v>
      </c>
      <c r="E68" s="69">
        <f t="shared" si="0"/>
        <v>10000</v>
      </c>
    </row>
    <row r="69" spans="1:5" ht="17.25" customHeight="1">
      <c r="A69" s="80">
        <v>14232</v>
      </c>
      <c r="B69" s="8" t="s">
        <v>68</v>
      </c>
      <c r="C69" s="69">
        <f t="shared" si="0"/>
        <v>8327</v>
      </c>
      <c r="D69" s="69">
        <f t="shared" si="0"/>
        <v>10000</v>
      </c>
      <c r="E69" s="69">
        <f t="shared" si="0"/>
        <v>10000</v>
      </c>
    </row>
    <row r="70" spans="1:5" ht="17.25" customHeight="1">
      <c r="A70" s="81">
        <v>1423209</v>
      </c>
      <c r="B70" s="84" t="s">
        <v>69</v>
      </c>
      <c r="C70" s="85">
        <v>8327</v>
      </c>
      <c r="D70" s="85">
        <v>10000</v>
      </c>
      <c r="E70" s="85">
        <v>10000</v>
      </c>
    </row>
    <row r="71" spans="1:5" ht="17.25" customHeight="1">
      <c r="A71" s="40">
        <v>143</v>
      </c>
      <c r="B71" s="8" t="s">
        <v>70</v>
      </c>
      <c r="C71" s="64">
        <v>230956</v>
      </c>
      <c r="D71" s="64">
        <v>220000</v>
      </c>
      <c r="E71" s="64">
        <v>200000</v>
      </c>
    </row>
    <row r="72" spans="1:5" ht="17.25" customHeight="1">
      <c r="A72" s="40">
        <v>145</v>
      </c>
      <c r="B72" s="8" t="s">
        <v>71</v>
      </c>
      <c r="C72" s="69">
        <f>C73</f>
        <v>15275</v>
      </c>
      <c r="D72" s="69">
        <f>D73</f>
        <v>0</v>
      </c>
      <c r="E72" s="69">
        <f>E73</f>
        <v>0</v>
      </c>
    </row>
    <row r="73" spans="1:5" ht="17.25" customHeight="1">
      <c r="A73" s="81">
        <v>1459</v>
      </c>
      <c r="B73" s="84" t="s">
        <v>72</v>
      </c>
      <c r="C73" s="85">
        <v>15275</v>
      </c>
      <c r="D73" s="85"/>
      <c r="E73" s="85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mergeCells count="37"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  <mergeCell ref="A10:B10"/>
    <mergeCell ref="A11:B11"/>
    <mergeCell ref="A12:B12"/>
    <mergeCell ref="A13:B13"/>
    <mergeCell ref="A15:E15"/>
    <mergeCell ref="A17:A18"/>
    <mergeCell ref="B17:B18"/>
    <mergeCell ref="C17:C18"/>
    <mergeCell ref="D17:D18"/>
    <mergeCell ref="E17:E18"/>
    <mergeCell ref="D16:E16"/>
    <mergeCell ref="A26:E26"/>
    <mergeCell ref="A28:E28"/>
    <mergeCell ref="C30:C31"/>
    <mergeCell ref="D30:D31"/>
    <mergeCell ref="E30:E31"/>
    <mergeCell ref="B30:B31"/>
    <mergeCell ref="A30:A31"/>
    <mergeCell ref="D29:E29"/>
    <mergeCell ref="A46:E46"/>
    <mergeCell ref="A47:E47"/>
    <mergeCell ref="A49:A50"/>
    <mergeCell ref="B49:B50"/>
    <mergeCell ref="C49:C50"/>
    <mergeCell ref="D49:D50"/>
    <mergeCell ref="E49:E50"/>
    <mergeCell ref="D48:E48"/>
  </mergeCells>
  <printOptions horizontalCentered="1"/>
  <pageMargins left="0.31496062992125984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2010-12-29T13:48:06Z</cp:lastPrinted>
  <dcterms:created xsi:type="dcterms:W3CDTF">1996-10-14T23:33:28Z</dcterms:created>
  <dcterms:modified xsi:type="dcterms:W3CDTF">2010-12-29T13:49:10Z</dcterms:modified>
  <cp:category/>
  <cp:version/>
  <cp:contentType/>
  <cp:contentStatus/>
</cp:coreProperties>
</file>